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LIS_IR\Research Data Management\ReDBox Working Files\2017\"/>
    </mc:Choice>
  </mc:AlternateContent>
  <bookViews>
    <workbookView xWindow="600" yWindow="456" windowWidth="14700" windowHeight="895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Sheet1!$A$1:$AG$805</definedName>
  </definedNames>
  <calcPr calcId="152511"/>
</workbook>
</file>

<file path=xl/calcChain.xml><?xml version="1.0" encoding="utf-8"?>
<calcChain xmlns="http://schemas.openxmlformats.org/spreadsheetml/2006/main">
  <c r="N704" i="1" l="1"/>
  <c r="O704" i="1"/>
  <c r="N705" i="1"/>
  <c r="O705" i="1"/>
  <c r="N706" i="1"/>
  <c r="O706" i="1"/>
  <c r="N707" i="1"/>
  <c r="O707" i="1"/>
  <c r="N708" i="1"/>
  <c r="O708" i="1"/>
  <c r="N709" i="1"/>
  <c r="O709" i="1"/>
  <c r="N710" i="1"/>
  <c r="O710" i="1"/>
  <c r="N711" i="1"/>
  <c r="O711" i="1"/>
  <c r="N712" i="1"/>
  <c r="O712" i="1"/>
  <c r="N713" i="1"/>
  <c r="O713" i="1"/>
  <c r="N714" i="1"/>
  <c r="O714" i="1"/>
  <c r="N715" i="1"/>
  <c r="O715" i="1"/>
  <c r="N716" i="1"/>
  <c r="N717" i="1"/>
  <c r="O717" i="1"/>
  <c r="N718" i="1"/>
  <c r="O718" i="1"/>
  <c r="N719" i="1"/>
  <c r="O719" i="1"/>
  <c r="N720" i="1"/>
  <c r="O720" i="1"/>
  <c r="N721" i="1"/>
  <c r="N724" i="1"/>
  <c r="O724" i="1"/>
  <c r="N725" i="1"/>
  <c r="O725" i="1"/>
  <c r="N726" i="1"/>
  <c r="O726" i="1"/>
  <c r="N727" i="1"/>
  <c r="O727" i="1"/>
  <c r="N728" i="1"/>
  <c r="O728" i="1"/>
  <c r="N729" i="1"/>
  <c r="O729" i="1"/>
  <c r="N730" i="1"/>
  <c r="O730" i="1"/>
  <c r="N731" i="1"/>
  <c r="O731" i="1"/>
  <c r="N732" i="1"/>
  <c r="O732" i="1"/>
  <c r="N733" i="1"/>
  <c r="O733" i="1"/>
  <c r="N734" i="1"/>
  <c r="O734" i="1"/>
  <c r="N735" i="1"/>
  <c r="O735" i="1"/>
  <c r="T109" i="1"/>
  <c r="U109" i="1"/>
  <c r="T110" i="1"/>
  <c r="U110" i="1"/>
  <c r="T111" i="1"/>
  <c r="U111" i="1"/>
  <c r="T112" i="1"/>
  <c r="U112" i="1"/>
  <c r="T113" i="1"/>
  <c r="U113" i="1"/>
  <c r="T114" i="1"/>
  <c r="U114" i="1"/>
  <c r="T115" i="1"/>
  <c r="U115" i="1"/>
  <c r="T116" i="1"/>
  <c r="U116" i="1"/>
  <c r="T117" i="1"/>
  <c r="U117" i="1"/>
  <c r="T118" i="1"/>
  <c r="U118" i="1"/>
  <c r="T119" i="1"/>
  <c r="U119" i="1"/>
  <c r="T120" i="1"/>
  <c r="U120" i="1"/>
  <c r="T121" i="1"/>
  <c r="U121" i="1"/>
  <c r="T122" i="1"/>
  <c r="U122" i="1"/>
  <c r="T123" i="1"/>
  <c r="U123" i="1"/>
  <c r="T124" i="1"/>
  <c r="U124" i="1"/>
  <c r="T125" i="1"/>
  <c r="U125" i="1"/>
  <c r="T126" i="1"/>
  <c r="U126" i="1"/>
  <c r="T127" i="1"/>
  <c r="U127" i="1"/>
  <c r="T128" i="1"/>
  <c r="U128" i="1"/>
  <c r="T129" i="1"/>
  <c r="U129" i="1"/>
  <c r="T130" i="1"/>
  <c r="U130" i="1"/>
  <c r="T131" i="1"/>
  <c r="U131" i="1"/>
  <c r="T132" i="1"/>
  <c r="U132" i="1"/>
  <c r="T133" i="1"/>
  <c r="U133" i="1"/>
  <c r="T134" i="1"/>
  <c r="U134" i="1"/>
  <c r="T135" i="1"/>
  <c r="U135" i="1"/>
  <c r="T136" i="1"/>
  <c r="U136" i="1"/>
  <c r="T137" i="1"/>
  <c r="U137" i="1"/>
  <c r="T138" i="1"/>
  <c r="U138" i="1"/>
  <c r="T139" i="1"/>
  <c r="U139" i="1"/>
  <c r="T140" i="1"/>
  <c r="U140" i="1"/>
  <c r="U108" i="1"/>
  <c r="T108" i="1"/>
  <c r="T74" i="1"/>
  <c r="U74" i="1"/>
  <c r="T75" i="1"/>
  <c r="U75" i="1"/>
  <c r="T77" i="1"/>
  <c r="U77" i="1"/>
  <c r="T78" i="1"/>
  <c r="U78" i="1"/>
  <c r="T79" i="1"/>
  <c r="U79" i="1"/>
  <c r="T80" i="1"/>
  <c r="U80" i="1"/>
  <c r="T81" i="1"/>
  <c r="U81" i="1"/>
  <c r="T82" i="1"/>
  <c r="U82" i="1"/>
  <c r="T83" i="1"/>
  <c r="U83" i="1"/>
  <c r="T84" i="1"/>
  <c r="U84" i="1"/>
  <c r="T85" i="1"/>
  <c r="U85" i="1"/>
  <c r="T86" i="1"/>
  <c r="T88" i="1"/>
  <c r="U88" i="1"/>
  <c r="T89" i="1"/>
  <c r="U89" i="1"/>
  <c r="T90" i="1"/>
  <c r="U90" i="1"/>
  <c r="T91" i="1"/>
  <c r="U91" i="1"/>
  <c r="T92" i="1"/>
  <c r="T93" i="1"/>
  <c r="U93" i="1"/>
  <c r="T94" i="1"/>
  <c r="U94" i="1"/>
  <c r="T95" i="1"/>
  <c r="U95" i="1"/>
  <c r="T96" i="1"/>
  <c r="U96" i="1"/>
  <c r="T97" i="1"/>
  <c r="U97" i="1"/>
  <c r="T98" i="1"/>
  <c r="T99" i="1"/>
  <c r="T100" i="1"/>
  <c r="U100" i="1"/>
  <c r="T101" i="1"/>
  <c r="T102" i="1"/>
  <c r="U102" i="1"/>
  <c r="T103" i="1"/>
  <c r="U103" i="1"/>
  <c r="T104" i="1"/>
  <c r="U104" i="1"/>
  <c r="T105" i="1"/>
  <c r="U105" i="1"/>
  <c r="U73" i="1"/>
  <c r="T73" i="1"/>
  <c r="I805" i="1"/>
  <c r="H805" i="1"/>
  <c r="I804" i="1"/>
  <c r="H804" i="1"/>
  <c r="H803" i="1"/>
  <c r="I802" i="1"/>
  <c r="H802" i="1"/>
  <c r="H800" i="1"/>
  <c r="H799" i="1"/>
  <c r="I798" i="1"/>
  <c r="H798" i="1"/>
  <c r="I797" i="1"/>
  <c r="H797" i="1"/>
  <c r="I796" i="1"/>
  <c r="H796" i="1"/>
  <c r="I795" i="1"/>
  <c r="H795" i="1"/>
  <c r="I794" i="1"/>
  <c r="H794" i="1"/>
  <c r="H793" i="1"/>
  <c r="I790" i="1"/>
  <c r="H790" i="1"/>
  <c r="I789" i="1"/>
  <c r="H789" i="1"/>
  <c r="I788" i="1"/>
  <c r="H788" i="1"/>
  <c r="I787" i="1"/>
  <c r="H787" i="1"/>
  <c r="I786" i="1"/>
  <c r="H786" i="1"/>
  <c r="I785" i="1"/>
  <c r="H785" i="1"/>
  <c r="I784" i="1"/>
  <c r="H784" i="1"/>
  <c r="I783" i="1"/>
  <c r="H783" i="1"/>
  <c r="I782" i="1"/>
  <c r="H782" i="1"/>
  <c r="I781" i="1"/>
  <c r="H781" i="1"/>
  <c r="I780" i="1"/>
  <c r="H780" i="1"/>
  <c r="I779" i="1"/>
  <c r="H779" i="1"/>
  <c r="I778" i="1"/>
  <c r="H778" i="1"/>
  <c r="I777" i="1"/>
  <c r="H777" i="1"/>
  <c r="I776" i="1"/>
  <c r="H776" i="1"/>
  <c r="I775" i="1"/>
  <c r="H775" i="1"/>
  <c r="I774" i="1"/>
  <c r="H774" i="1"/>
  <c r="I773" i="1"/>
  <c r="H773" i="1"/>
  <c r="H739" i="1"/>
  <c r="I739" i="1"/>
  <c r="H740" i="1"/>
  <c r="I740" i="1"/>
  <c r="H741" i="1"/>
  <c r="I741" i="1"/>
  <c r="H742" i="1"/>
  <c r="I742" i="1"/>
  <c r="H743" i="1"/>
  <c r="I743" i="1"/>
  <c r="H744" i="1"/>
  <c r="I744" i="1"/>
  <c r="H745" i="1"/>
  <c r="I745" i="1"/>
  <c r="H746" i="1"/>
  <c r="I746" i="1"/>
  <c r="H747" i="1"/>
  <c r="I747" i="1"/>
  <c r="H748" i="1"/>
  <c r="I748" i="1"/>
  <c r="H749" i="1"/>
  <c r="I749" i="1"/>
  <c r="H750" i="1"/>
  <c r="I750" i="1"/>
  <c r="H751" i="1"/>
  <c r="I751" i="1"/>
  <c r="H752" i="1"/>
  <c r="I752" i="1"/>
  <c r="H753" i="1"/>
  <c r="I753" i="1"/>
  <c r="H754" i="1"/>
  <c r="I754" i="1"/>
  <c r="H755" i="1"/>
  <c r="I755" i="1"/>
  <c r="H758" i="1"/>
  <c r="H759" i="1"/>
  <c r="I759" i="1"/>
  <c r="H760" i="1"/>
  <c r="I760" i="1"/>
  <c r="H761" i="1"/>
  <c r="I761" i="1"/>
  <c r="H762" i="1"/>
  <c r="I762" i="1"/>
  <c r="H763" i="1"/>
  <c r="I763" i="1"/>
  <c r="H764" i="1"/>
  <c r="I764" i="1"/>
  <c r="H765" i="1"/>
  <c r="H766" i="1"/>
  <c r="H767" i="1"/>
  <c r="I767" i="1"/>
  <c r="H768" i="1"/>
  <c r="I768" i="1"/>
  <c r="H769" i="1"/>
  <c r="I769" i="1"/>
  <c r="H770" i="1"/>
  <c r="I770" i="1"/>
  <c r="I738" i="1"/>
  <c r="H738" i="1"/>
  <c r="O703" i="1"/>
  <c r="N703" i="1"/>
  <c r="N669" i="1"/>
  <c r="O669" i="1"/>
  <c r="N670" i="1"/>
  <c r="O670" i="1"/>
  <c r="N671" i="1"/>
  <c r="O671" i="1"/>
  <c r="N672" i="1"/>
  <c r="O672" i="1"/>
  <c r="N673" i="1"/>
  <c r="O673" i="1"/>
  <c r="N674" i="1"/>
  <c r="O674" i="1"/>
  <c r="N675" i="1"/>
  <c r="O675" i="1"/>
  <c r="N676" i="1"/>
  <c r="O676" i="1"/>
  <c r="N677" i="1"/>
  <c r="O677" i="1"/>
  <c r="N678" i="1"/>
  <c r="O678" i="1"/>
  <c r="N679" i="1"/>
  <c r="O679" i="1"/>
  <c r="N680" i="1"/>
  <c r="O680" i="1"/>
  <c r="N681" i="1"/>
  <c r="O681" i="1"/>
  <c r="N682" i="1"/>
  <c r="O682" i="1"/>
  <c r="N683" i="1"/>
  <c r="O683" i="1"/>
  <c r="N684" i="1"/>
  <c r="O684" i="1"/>
  <c r="N685" i="1"/>
  <c r="O685" i="1"/>
  <c r="N686" i="1"/>
  <c r="O686" i="1"/>
  <c r="N687" i="1"/>
  <c r="N688" i="1"/>
  <c r="N689" i="1"/>
  <c r="O689" i="1"/>
  <c r="N690" i="1"/>
  <c r="N691" i="1"/>
  <c r="O691" i="1"/>
  <c r="N692" i="1"/>
  <c r="O692" i="1"/>
  <c r="N693" i="1"/>
  <c r="O693" i="1"/>
  <c r="N694" i="1"/>
  <c r="O694" i="1"/>
  <c r="N695" i="1"/>
  <c r="O695" i="1"/>
  <c r="N697" i="1"/>
  <c r="O697" i="1"/>
  <c r="N698" i="1"/>
  <c r="N699" i="1"/>
  <c r="O699" i="1"/>
  <c r="N700" i="1"/>
  <c r="O700" i="1"/>
  <c r="O668" i="1"/>
  <c r="N668" i="1"/>
  <c r="AF634" i="1"/>
  <c r="AG634" i="1"/>
  <c r="AF635" i="1"/>
  <c r="AG635" i="1"/>
  <c r="AF636" i="1"/>
  <c r="AG636" i="1"/>
  <c r="AF637" i="1"/>
  <c r="AG637" i="1"/>
  <c r="AF638" i="1"/>
  <c r="AG638" i="1"/>
  <c r="AF639" i="1"/>
  <c r="AG639" i="1"/>
  <c r="AF640" i="1"/>
  <c r="AG640" i="1"/>
  <c r="AF641" i="1"/>
  <c r="AG641" i="1"/>
  <c r="AF642" i="1"/>
  <c r="AG642" i="1"/>
  <c r="AF643" i="1"/>
  <c r="AG643" i="1"/>
  <c r="AF644" i="1"/>
  <c r="AG644" i="1"/>
  <c r="AF645" i="1"/>
  <c r="AG645" i="1"/>
  <c r="AF646" i="1"/>
  <c r="AG646" i="1"/>
  <c r="AF647" i="1"/>
  <c r="AG647" i="1"/>
  <c r="AF648" i="1"/>
  <c r="AG648" i="1"/>
  <c r="AF649" i="1"/>
  <c r="AG649" i="1"/>
  <c r="AF650" i="1"/>
  <c r="AG650" i="1"/>
  <c r="AF651" i="1"/>
  <c r="AG651" i="1"/>
  <c r="AF652" i="1"/>
  <c r="AG652" i="1"/>
  <c r="AF653" i="1"/>
  <c r="AG653" i="1"/>
  <c r="AF654" i="1"/>
  <c r="AG654" i="1"/>
  <c r="AF655" i="1"/>
  <c r="AG655" i="1"/>
  <c r="AF656" i="1"/>
  <c r="AG656" i="1"/>
  <c r="AF657" i="1"/>
  <c r="AG657" i="1"/>
  <c r="AF658" i="1"/>
  <c r="AG658" i="1"/>
  <c r="AF659" i="1"/>
  <c r="AG659" i="1"/>
  <c r="AF660" i="1"/>
  <c r="AG660" i="1"/>
  <c r="AF661" i="1"/>
  <c r="AG661" i="1"/>
  <c r="AF662" i="1"/>
  <c r="AG662" i="1"/>
  <c r="AF663" i="1"/>
  <c r="AG663" i="1"/>
  <c r="AF664" i="1"/>
  <c r="AG664" i="1"/>
  <c r="AF665" i="1"/>
  <c r="AG665" i="1"/>
  <c r="AG633" i="1"/>
  <c r="AF633" i="1"/>
  <c r="N599" i="1"/>
  <c r="O599" i="1"/>
  <c r="N600" i="1"/>
  <c r="O600" i="1"/>
  <c r="N601" i="1"/>
  <c r="O601" i="1"/>
  <c r="N602" i="1"/>
  <c r="O602" i="1"/>
  <c r="N603" i="1"/>
  <c r="O603" i="1"/>
  <c r="N604" i="1"/>
  <c r="O604" i="1"/>
  <c r="N605" i="1"/>
  <c r="O605" i="1"/>
  <c r="N606" i="1"/>
  <c r="O606" i="1"/>
  <c r="N607" i="1"/>
  <c r="O607" i="1"/>
  <c r="N608" i="1"/>
  <c r="O608" i="1"/>
  <c r="N609" i="1"/>
  <c r="O609" i="1"/>
  <c r="N610" i="1"/>
  <c r="O610" i="1"/>
  <c r="N611" i="1"/>
  <c r="O611" i="1"/>
  <c r="N612" i="1"/>
  <c r="N613" i="1"/>
  <c r="O613" i="1"/>
  <c r="N614" i="1"/>
  <c r="N615" i="1"/>
  <c r="O615" i="1"/>
  <c r="N618" i="1"/>
  <c r="O618" i="1"/>
  <c r="N619" i="1"/>
  <c r="O619" i="1"/>
  <c r="N620" i="1"/>
  <c r="O620" i="1"/>
  <c r="N621" i="1"/>
  <c r="O621" i="1"/>
  <c r="N622" i="1"/>
  <c r="N623" i="1"/>
  <c r="N624" i="1"/>
  <c r="N625" i="1"/>
  <c r="N626" i="1"/>
  <c r="N627" i="1"/>
  <c r="O627" i="1"/>
  <c r="N628" i="1"/>
  <c r="N629" i="1"/>
  <c r="N630" i="1"/>
  <c r="O630" i="1"/>
  <c r="O598" i="1"/>
  <c r="N598" i="1"/>
  <c r="T564" i="1"/>
  <c r="U564" i="1"/>
  <c r="T565" i="1"/>
  <c r="U565" i="1"/>
  <c r="T566" i="1"/>
  <c r="U566" i="1"/>
  <c r="T567" i="1"/>
  <c r="U567" i="1"/>
  <c r="T568" i="1"/>
  <c r="U568" i="1"/>
  <c r="T569" i="1"/>
  <c r="U569" i="1"/>
  <c r="T570" i="1"/>
  <c r="U570" i="1"/>
  <c r="T571" i="1"/>
  <c r="U571" i="1"/>
  <c r="T572" i="1"/>
  <c r="U572" i="1"/>
  <c r="T573" i="1"/>
  <c r="U573" i="1"/>
  <c r="T574" i="1"/>
  <c r="U574" i="1"/>
  <c r="T575" i="1"/>
  <c r="U575" i="1"/>
  <c r="T576" i="1"/>
  <c r="U576" i="1"/>
  <c r="T577" i="1"/>
  <c r="U577" i="1"/>
  <c r="T578" i="1"/>
  <c r="U578" i="1"/>
  <c r="T579" i="1"/>
  <c r="U579" i="1"/>
  <c r="T580" i="1"/>
  <c r="U580" i="1"/>
  <c r="T581" i="1"/>
  <c r="U581" i="1"/>
  <c r="T582" i="1"/>
  <c r="U582" i="1"/>
  <c r="T583" i="1"/>
  <c r="U583" i="1"/>
  <c r="T584" i="1"/>
  <c r="U584" i="1"/>
  <c r="T585" i="1"/>
  <c r="U585" i="1"/>
  <c r="T586" i="1"/>
  <c r="U586" i="1"/>
  <c r="T587" i="1"/>
  <c r="U587" i="1"/>
  <c r="T588" i="1"/>
  <c r="U588" i="1"/>
  <c r="T589" i="1"/>
  <c r="U589" i="1"/>
  <c r="T590" i="1"/>
  <c r="U590" i="1"/>
  <c r="T591" i="1"/>
  <c r="U591" i="1"/>
  <c r="T592" i="1"/>
  <c r="U592" i="1"/>
  <c r="T593" i="1"/>
  <c r="U593" i="1"/>
  <c r="T594" i="1"/>
  <c r="U594" i="1"/>
  <c r="T595" i="1"/>
  <c r="U595" i="1"/>
  <c r="U563" i="1"/>
  <c r="T563" i="1"/>
  <c r="K529" i="1"/>
  <c r="L529" i="1"/>
  <c r="K530" i="1"/>
  <c r="L530" i="1"/>
  <c r="K531" i="1"/>
  <c r="L531" i="1"/>
  <c r="K532" i="1"/>
  <c r="L532" i="1"/>
  <c r="K533" i="1"/>
  <c r="L533" i="1"/>
  <c r="K534" i="1"/>
  <c r="L534" i="1"/>
  <c r="K535" i="1"/>
  <c r="L535" i="1"/>
  <c r="K536" i="1"/>
  <c r="L536" i="1"/>
  <c r="K537" i="1"/>
  <c r="L537" i="1"/>
  <c r="K538" i="1"/>
  <c r="L538" i="1"/>
  <c r="K539" i="1"/>
  <c r="L539" i="1"/>
  <c r="K540" i="1"/>
  <c r="L540" i="1"/>
  <c r="K541" i="1"/>
  <c r="L541" i="1"/>
  <c r="K542" i="1"/>
  <c r="L542" i="1"/>
  <c r="K543" i="1"/>
  <c r="L543" i="1"/>
  <c r="K544" i="1"/>
  <c r="K545" i="1"/>
  <c r="L545" i="1"/>
  <c r="K546" i="1"/>
  <c r="L546" i="1"/>
  <c r="K548" i="1"/>
  <c r="L548" i="1"/>
  <c r="K549" i="1"/>
  <c r="L549" i="1"/>
  <c r="K550" i="1"/>
  <c r="K551" i="1"/>
  <c r="L551" i="1"/>
  <c r="K552" i="1"/>
  <c r="L552" i="1"/>
  <c r="K553" i="1"/>
  <c r="L553" i="1"/>
  <c r="K554" i="1"/>
  <c r="K555" i="1"/>
  <c r="L555" i="1"/>
  <c r="K556" i="1"/>
  <c r="K557" i="1"/>
  <c r="L557" i="1"/>
  <c r="K558" i="1"/>
  <c r="K559" i="1"/>
  <c r="L559" i="1"/>
  <c r="K560" i="1"/>
  <c r="L560" i="1"/>
  <c r="L528" i="1"/>
  <c r="K528" i="1"/>
  <c r="N494" i="1"/>
  <c r="O494" i="1"/>
  <c r="N495" i="1"/>
  <c r="O495" i="1"/>
  <c r="N496" i="1"/>
  <c r="O496" i="1"/>
  <c r="N497" i="1"/>
  <c r="O497" i="1"/>
  <c r="N498" i="1"/>
  <c r="O498" i="1"/>
  <c r="N499" i="1"/>
  <c r="O499" i="1"/>
  <c r="N500" i="1"/>
  <c r="O500" i="1"/>
  <c r="N501" i="1"/>
  <c r="O501" i="1"/>
  <c r="N502" i="1"/>
  <c r="O502" i="1"/>
  <c r="N503" i="1"/>
  <c r="O503" i="1"/>
  <c r="N504" i="1"/>
  <c r="O504" i="1"/>
  <c r="N505" i="1"/>
  <c r="O505" i="1"/>
  <c r="N506" i="1"/>
  <c r="N507" i="1"/>
  <c r="O507" i="1"/>
  <c r="N508" i="1"/>
  <c r="O508" i="1"/>
  <c r="N509" i="1"/>
  <c r="O509" i="1"/>
  <c r="N510" i="1"/>
  <c r="O510" i="1"/>
  <c r="N511" i="1"/>
  <c r="N512" i="1"/>
  <c r="N513" i="1"/>
  <c r="N514" i="1"/>
  <c r="O514" i="1"/>
  <c r="N515" i="1"/>
  <c r="N516" i="1"/>
  <c r="O516" i="1"/>
  <c r="N517" i="1"/>
  <c r="O517" i="1"/>
  <c r="N518" i="1"/>
  <c r="O518" i="1"/>
  <c r="N519" i="1"/>
  <c r="N520" i="1"/>
  <c r="N522" i="1"/>
  <c r="O522" i="1"/>
  <c r="N524" i="1"/>
  <c r="O524" i="1"/>
  <c r="N525" i="1"/>
  <c r="O525" i="1"/>
  <c r="O493" i="1"/>
  <c r="N493" i="1"/>
  <c r="AF459" i="1"/>
  <c r="AG459" i="1"/>
  <c r="AF460" i="1"/>
  <c r="AG460" i="1"/>
  <c r="AF461" i="1"/>
  <c r="AG461" i="1"/>
  <c r="AF462" i="1"/>
  <c r="AG462" i="1"/>
  <c r="AF463" i="1"/>
  <c r="AG463" i="1"/>
  <c r="AF464" i="1"/>
  <c r="AG464" i="1"/>
  <c r="AF465" i="1"/>
  <c r="AG465" i="1"/>
  <c r="AF466" i="1"/>
  <c r="AG466" i="1"/>
  <c r="AF467" i="1"/>
  <c r="AG467" i="1"/>
  <c r="AF468" i="1"/>
  <c r="AG468" i="1"/>
  <c r="AF469" i="1"/>
  <c r="AG469" i="1"/>
  <c r="AF470" i="1"/>
  <c r="AG470" i="1"/>
  <c r="AF471" i="1"/>
  <c r="AG471" i="1"/>
  <c r="AF472" i="1"/>
  <c r="AG472" i="1"/>
  <c r="AF473" i="1"/>
  <c r="AG473" i="1"/>
  <c r="AF474" i="1"/>
  <c r="AG474" i="1"/>
  <c r="AF475" i="1"/>
  <c r="AG475" i="1"/>
  <c r="AF476" i="1"/>
  <c r="AG476" i="1"/>
  <c r="AF477" i="1"/>
  <c r="AG477" i="1"/>
  <c r="AF478" i="1"/>
  <c r="AG478" i="1"/>
  <c r="AF479" i="1"/>
  <c r="AG479" i="1"/>
  <c r="AF480" i="1"/>
  <c r="AG480" i="1"/>
  <c r="AF481" i="1"/>
  <c r="AG481" i="1"/>
  <c r="AF482" i="1"/>
  <c r="AG482" i="1"/>
  <c r="AF483" i="1"/>
  <c r="AG483" i="1"/>
  <c r="AF484" i="1"/>
  <c r="AG484" i="1"/>
  <c r="AF485" i="1"/>
  <c r="AG485" i="1"/>
  <c r="AF486" i="1"/>
  <c r="AG486" i="1"/>
  <c r="AF487" i="1"/>
  <c r="AG487" i="1"/>
  <c r="AF488" i="1"/>
  <c r="AG488" i="1"/>
  <c r="AF489" i="1"/>
  <c r="AG489" i="1"/>
  <c r="AF490" i="1"/>
  <c r="AG490" i="1"/>
  <c r="AG458" i="1"/>
  <c r="AF458" i="1"/>
  <c r="U455" i="1"/>
  <c r="T455" i="1"/>
  <c r="T454" i="1"/>
  <c r="T453" i="1"/>
  <c r="U452" i="1"/>
  <c r="T452" i="1"/>
  <c r="U450" i="1"/>
  <c r="T450" i="1"/>
  <c r="T449" i="1"/>
  <c r="T448" i="1"/>
  <c r="U447" i="1"/>
  <c r="T447" i="1"/>
  <c r="U446" i="1"/>
  <c r="T446" i="1"/>
  <c r="T445" i="1"/>
  <c r="U444" i="1"/>
  <c r="T444" i="1"/>
  <c r="T441" i="1"/>
  <c r="U440" i="1"/>
  <c r="T440" i="1"/>
  <c r="T439" i="1"/>
  <c r="U438" i="1"/>
  <c r="T438" i="1"/>
  <c r="U437" i="1"/>
  <c r="T437" i="1"/>
  <c r="T436" i="1"/>
  <c r="U435" i="1"/>
  <c r="T435" i="1"/>
  <c r="U434" i="1"/>
  <c r="T434" i="1"/>
  <c r="U433" i="1"/>
  <c r="T433" i="1"/>
  <c r="U432" i="1"/>
  <c r="T432" i="1"/>
  <c r="U431" i="1"/>
  <c r="T431" i="1"/>
  <c r="U430" i="1"/>
  <c r="T430" i="1"/>
  <c r="U429" i="1"/>
  <c r="T429" i="1"/>
  <c r="U428" i="1"/>
  <c r="T428" i="1"/>
  <c r="U427" i="1"/>
  <c r="T427" i="1"/>
  <c r="U426" i="1"/>
  <c r="T426" i="1"/>
  <c r="U425" i="1"/>
  <c r="T425" i="1"/>
  <c r="U424" i="1"/>
  <c r="T424" i="1"/>
  <c r="U423" i="1"/>
  <c r="T423" i="1"/>
  <c r="U420" i="1"/>
  <c r="T420" i="1"/>
  <c r="T419" i="1"/>
  <c r="T418" i="1"/>
  <c r="U417" i="1"/>
  <c r="T417" i="1"/>
  <c r="U415" i="1"/>
  <c r="T415" i="1"/>
  <c r="T414" i="1"/>
  <c r="T413" i="1"/>
  <c r="U412" i="1"/>
  <c r="T412" i="1"/>
  <c r="U411" i="1"/>
  <c r="T411" i="1"/>
  <c r="T410" i="1"/>
  <c r="U409" i="1"/>
  <c r="T409" i="1"/>
  <c r="U408" i="1"/>
  <c r="T408" i="1"/>
  <c r="T406" i="1"/>
  <c r="U405" i="1"/>
  <c r="T405" i="1"/>
  <c r="T404" i="1"/>
  <c r="U403" i="1"/>
  <c r="T403" i="1"/>
  <c r="U402" i="1"/>
  <c r="T402" i="1"/>
  <c r="T401" i="1"/>
  <c r="U400" i="1"/>
  <c r="T400" i="1"/>
  <c r="U399" i="1"/>
  <c r="T399" i="1"/>
  <c r="U398" i="1"/>
  <c r="T398" i="1"/>
  <c r="U397" i="1"/>
  <c r="T397" i="1"/>
  <c r="U396" i="1"/>
  <c r="T396" i="1"/>
  <c r="U395" i="1"/>
  <c r="T395" i="1"/>
  <c r="U394" i="1"/>
  <c r="T394" i="1"/>
  <c r="U393" i="1"/>
  <c r="T393" i="1"/>
  <c r="U392" i="1"/>
  <c r="T392" i="1"/>
  <c r="U391" i="1"/>
  <c r="T391" i="1"/>
  <c r="U390" i="1"/>
  <c r="T390" i="1"/>
  <c r="U389" i="1"/>
  <c r="T389" i="1"/>
  <c r="U388" i="1"/>
  <c r="T388" i="1"/>
  <c r="T354" i="1"/>
  <c r="U354" i="1"/>
  <c r="T355" i="1"/>
  <c r="U355" i="1"/>
  <c r="T356" i="1"/>
  <c r="U356" i="1"/>
  <c r="T357" i="1"/>
  <c r="U357" i="1"/>
  <c r="T358" i="1"/>
  <c r="U358" i="1"/>
  <c r="T359" i="1"/>
  <c r="U359" i="1"/>
  <c r="T360" i="1"/>
  <c r="U360" i="1"/>
  <c r="T361" i="1"/>
  <c r="U361" i="1"/>
  <c r="T362" i="1"/>
  <c r="U362" i="1"/>
  <c r="T363" i="1"/>
  <c r="U363" i="1"/>
  <c r="T364" i="1"/>
  <c r="U364" i="1"/>
  <c r="T365" i="1"/>
  <c r="U365" i="1"/>
  <c r="T366" i="1"/>
  <c r="U366" i="1"/>
  <c r="T367" i="1"/>
  <c r="U367" i="1"/>
  <c r="T368" i="1"/>
  <c r="U368" i="1"/>
  <c r="T369" i="1"/>
  <c r="U369" i="1"/>
  <c r="T370" i="1"/>
  <c r="U370" i="1"/>
  <c r="T371" i="1"/>
  <c r="U371" i="1"/>
  <c r="T373" i="1"/>
  <c r="U373" i="1"/>
  <c r="T374" i="1"/>
  <c r="U374" i="1"/>
  <c r="T375" i="1"/>
  <c r="T376" i="1"/>
  <c r="U376" i="1"/>
  <c r="T377" i="1"/>
  <c r="U377" i="1"/>
  <c r="T378" i="1"/>
  <c r="T379" i="1"/>
  <c r="T380" i="1"/>
  <c r="U380" i="1"/>
  <c r="T382" i="1"/>
  <c r="U382" i="1"/>
  <c r="T383" i="1"/>
  <c r="U383" i="1"/>
  <c r="T384" i="1"/>
  <c r="T385" i="1"/>
  <c r="U385" i="1"/>
  <c r="U353" i="1"/>
  <c r="T353" i="1"/>
  <c r="W319" i="1"/>
  <c r="X319" i="1"/>
  <c r="W320" i="1"/>
  <c r="X320" i="1"/>
  <c r="W321" i="1"/>
  <c r="X321" i="1"/>
  <c r="W322" i="1"/>
  <c r="X322" i="1"/>
  <c r="W323" i="1"/>
  <c r="X323" i="1"/>
  <c r="W324" i="1"/>
  <c r="X324" i="1"/>
  <c r="W325" i="1"/>
  <c r="X325" i="1"/>
  <c r="W326" i="1"/>
  <c r="X326" i="1"/>
  <c r="W327" i="1"/>
  <c r="X327" i="1"/>
  <c r="W328" i="1"/>
  <c r="X328" i="1"/>
  <c r="W329" i="1"/>
  <c r="X329" i="1"/>
  <c r="W330" i="1"/>
  <c r="X330" i="1"/>
  <c r="W331" i="1"/>
  <c r="W332" i="1"/>
  <c r="X332" i="1"/>
  <c r="W333" i="1"/>
  <c r="X333" i="1"/>
  <c r="W334" i="1"/>
  <c r="X334" i="1"/>
  <c r="W335" i="1"/>
  <c r="X335" i="1"/>
  <c r="W336" i="1"/>
  <c r="X336" i="1"/>
  <c r="W337" i="1"/>
  <c r="W338" i="1"/>
  <c r="X338" i="1"/>
  <c r="W339" i="1"/>
  <c r="X339" i="1"/>
  <c r="W340" i="1"/>
  <c r="X340" i="1"/>
  <c r="W341" i="1"/>
  <c r="X341" i="1"/>
  <c r="W342" i="1"/>
  <c r="X342" i="1"/>
  <c r="W343" i="1"/>
  <c r="X343" i="1"/>
  <c r="W344" i="1"/>
  <c r="W345" i="1"/>
  <c r="X345" i="1"/>
  <c r="W346" i="1"/>
  <c r="W347" i="1"/>
  <c r="X347" i="1"/>
  <c r="W348" i="1"/>
  <c r="X348" i="1"/>
  <c r="W349" i="1"/>
  <c r="X349" i="1"/>
  <c r="W350" i="1"/>
  <c r="X350" i="1"/>
  <c r="X318" i="1"/>
  <c r="W318" i="1"/>
  <c r="Q284" i="1"/>
  <c r="R284" i="1"/>
  <c r="Q285" i="1"/>
  <c r="R285" i="1"/>
  <c r="Q286" i="1"/>
  <c r="R286" i="1"/>
  <c r="Q287" i="1"/>
  <c r="R287" i="1"/>
  <c r="Q288" i="1"/>
  <c r="R288" i="1"/>
  <c r="Q289" i="1"/>
  <c r="R289" i="1"/>
  <c r="Q290" i="1"/>
  <c r="R290" i="1"/>
  <c r="Q291" i="1"/>
  <c r="R291" i="1"/>
  <c r="Q292" i="1"/>
  <c r="R292" i="1"/>
  <c r="Q293" i="1"/>
  <c r="R293" i="1"/>
  <c r="Q294" i="1"/>
  <c r="R294" i="1"/>
  <c r="Q295" i="1"/>
  <c r="R295" i="1"/>
  <c r="Q297" i="1"/>
  <c r="R297" i="1"/>
  <c r="Q298" i="1"/>
  <c r="R298" i="1"/>
  <c r="Q299" i="1"/>
  <c r="R299" i="1"/>
  <c r="Q302" i="1"/>
  <c r="Q304" i="1"/>
  <c r="Q305" i="1"/>
  <c r="R305" i="1"/>
  <c r="Q306" i="1"/>
  <c r="R306" i="1"/>
  <c r="Q307" i="1"/>
  <c r="R307" i="1"/>
  <c r="Q308" i="1"/>
  <c r="R308" i="1"/>
  <c r="Q310" i="1"/>
  <c r="R310" i="1"/>
  <c r="Q312" i="1"/>
  <c r="R312" i="1"/>
  <c r="R283" i="1"/>
  <c r="Q283" i="1"/>
  <c r="N280" i="1"/>
  <c r="N278" i="1"/>
  <c r="O277" i="1"/>
  <c r="N277" i="1"/>
  <c r="O273" i="1"/>
  <c r="N273" i="1"/>
  <c r="O272" i="1"/>
  <c r="N272" i="1"/>
  <c r="N271" i="1"/>
  <c r="O270" i="1"/>
  <c r="N270" i="1"/>
  <c r="O269" i="1"/>
  <c r="N269" i="1"/>
  <c r="N268" i="1"/>
  <c r="N265" i="1"/>
  <c r="N263" i="1"/>
  <c r="O260" i="1"/>
  <c r="N260" i="1"/>
  <c r="O259" i="1"/>
  <c r="N259" i="1"/>
  <c r="O258" i="1"/>
  <c r="N258" i="1"/>
  <c r="O257" i="1"/>
  <c r="N257" i="1"/>
  <c r="O256" i="1"/>
  <c r="N256" i="1"/>
  <c r="O255" i="1"/>
  <c r="N255" i="1"/>
  <c r="O254" i="1"/>
  <c r="N254" i="1"/>
  <c r="O253" i="1"/>
  <c r="N253" i="1"/>
  <c r="O252" i="1"/>
  <c r="N252" i="1"/>
  <c r="N251" i="1"/>
  <c r="O250" i="1"/>
  <c r="N250" i="1"/>
  <c r="O249" i="1"/>
  <c r="N249" i="1"/>
  <c r="O248" i="1"/>
  <c r="N248" i="1"/>
  <c r="N214" i="1"/>
  <c r="O214" i="1"/>
  <c r="N215" i="1"/>
  <c r="O215" i="1"/>
  <c r="N216" i="1"/>
  <c r="O216" i="1"/>
  <c r="N217" i="1"/>
  <c r="O217" i="1"/>
  <c r="N218" i="1"/>
  <c r="O218" i="1"/>
  <c r="N219" i="1"/>
  <c r="O219" i="1"/>
  <c r="N220" i="1"/>
  <c r="O220" i="1"/>
  <c r="N221" i="1"/>
  <c r="O221" i="1"/>
  <c r="N222" i="1"/>
  <c r="O222" i="1"/>
  <c r="N223" i="1"/>
  <c r="O223" i="1"/>
  <c r="N224" i="1"/>
  <c r="O224" i="1"/>
  <c r="N225" i="1"/>
  <c r="O225" i="1"/>
  <c r="O227" i="1"/>
  <c r="N228" i="1"/>
  <c r="O228" i="1"/>
  <c r="N229" i="1"/>
  <c r="O229" i="1"/>
  <c r="N230" i="1"/>
  <c r="O230" i="1"/>
  <c r="N231" i="1"/>
  <c r="N232" i="1"/>
  <c r="O232" i="1"/>
  <c r="N233" i="1"/>
  <c r="O233" i="1"/>
  <c r="N234" i="1"/>
  <c r="O234" i="1"/>
  <c r="N235" i="1"/>
  <c r="O235" i="1"/>
  <c r="N236" i="1"/>
  <c r="O236" i="1"/>
  <c r="N237" i="1"/>
  <c r="O237" i="1"/>
  <c r="N238" i="1"/>
  <c r="O238" i="1"/>
  <c r="N239" i="1"/>
  <c r="O239" i="1"/>
  <c r="N240" i="1"/>
  <c r="O240" i="1"/>
  <c r="N241" i="1"/>
  <c r="N242" i="1"/>
  <c r="O242" i="1"/>
  <c r="N243" i="1"/>
  <c r="N244" i="1"/>
  <c r="O244" i="1"/>
  <c r="N245" i="1"/>
  <c r="O245" i="1"/>
  <c r="O213" i="1"/>
  <c r="N213" i="1"/>
  <c r="Z179" i="1"/>
  <c r="AA179" i="1"/>
  <c r="Z180" i="1"/>
  <c r="AA180" i="1"/>
  <c r="Z181" i="1"/>
  <c r="AA181" i="1"/>
  <c r="Z182" i="1"/>
  <c r="AA182" i="1"/>
  <c r="Z183" i="1"/>
  <c r="AA183" i="1"/>
  <c r="Z184" i="1"/>
  <c r="AA184" i="1"/>
  <c r="Z185" i="1"/>
  <c r="AA185" i="1"/>
  <c r="Z186" i="1"/>
  <c r="AA186" i="1"/>
  <c r="Z187" i="1"/>
  <c r="AA187" i="1"/>
  <c r="Z188" i="1"/>
  <c r="AA188" i="1"/>
  <c r="Z189" i="1"/>
  <c r="AA189" i="1"/>
  <c r="Z190" i="1"/>
  <c r="AA190" i="1"/>
  <c r="Z193" i="1"/>
  <c r="AA193" i="1"/>
  <c r="Z194" i="1"/>
  <c r="AA194" i="1"/>
  <c r="Z195" i="1"/>
  <c r="AA195" i="1"/>
  <c r="Z196" i="1"/>
  <c r="AA196" i="1"/>
  <c r="Z197" i="1"/>
  <c r="AA197" i="1"/>
  <c r="Z198" i="1"/>
  <c r="Z199" i="1"/>
  <c r="Z200" i="1"/>
  <c r="AA200" i="1"/>
  <c r="Z201" i="1"/>
  <c r="AA201" i="1"/>
  <c r="Z202" i="1"/>
  <c r="AA202" i="1"/>
  <c r="Z203" i="1"/>
  <c r="AA203" i="1"/>
  <c r="Z204" i="1"/>
  <c r="Z206" i="1"/>
  <c r="AA206" i="1"/>
  <c r="Z207" i="1"/>
  <c r="AA207" i="1"/>
  <c r="Z208" i="1"/>
  <c r="Z209" i="1"/>
  <c r="AA209" i="1"/>
  <c r="Z210" i="1"/>
  <c r="AA178" i="1"/>
  <c r="Z178" i="1"/>
  <c r="N144" i="1"/>
  <c r="O144" i="1"/>
  <c r="N145" i="1"/>
  <c r="O145" i="1"/>
  <c r="N146" i="1"/>
  <c r="O146" i="1"/>
  <c r="N147" i="1"/>
  <c r="O147" i="1"/>
  <c r="N148" i="1"/>
  <c r="O148" i="1"/>
  <c r="N149" i="1"/>
  <c r="O149" i="1"/>
  <c r="N150" i="1"/>
  <c r="O150" i="1"/>
  <c r="N151" i="1"/>
  <c r="O151" i="1"/>
  <c r="N152" i="1"/>
  <c r="O152" i="1"/>
  <c r="N153" i="1"/>
  <c r="O153" i="1"/>
  <c r="N154" i="1"/>
  <c r="O154" i="1"/>
  <c r="N155" i="1"/>
  <c r="O155" i="1"/>
  <c r="N156" i="1"/>
  <c r="O156" i="1"/>
  <c r="N157" i="1"/>
  <c r="O157" i="1"/>
  <c r="N158" i="1"/>
  <c r="O158" i="1"/>
  <c r="N159" i="1"/>
  <c r="O159" i="1"/>
  <c r="N160" i="1"/>
  <c r="O160" i="1"/>
  <c r="N161" i="1"/>
  <c r="N162" i="1"/>
  <c r="N163" i="1"/>
  <c r="N164" i="1"/>
  <c r="O164" i="1"/>
  <c r="N165" i="1"/>
  <c r="O165" i="1"/>
  <c r="N166" i="1"/>
  <c r="O166" i="1"/>
  <c r="N167" i="1"/>
  <c r="O167" i="1"/>
  <c r="N168" i="1"/>
  <c r="O168" i="1"/>
  <c r="N169" i="1"/>
  <c r="O169" i="1"/>
  <c r="N170" i="1"/>
  <c r="O170" i="1"/>
  <c r="N172" i="1"/>
  <c r="O172" i="1"/>
  <c r="N173" i="1"/>
  <c r="O173" i="1"/>
  <c r="N174" i="1"/>
  <c r="O174" i="1"/>
  <c r="N175" i="1"/>
  <c r="O175" i="1"/>
  <c r="O143" i="1"/>
  <c r="N143" i="1"/>
  <c r="AF39" i="1"/>
  <c r="AG39" i="1"/>
  <c r="AF40" i="1"/>
  <c r="AG40" i="1"/>
  <c r="AF41" i="1"/>
  <c r="AG41" i="1"/>
  <c r="AF42" i="1"/>
  <c r="AG42" i="1"/>
  <c r="AF43" i="1"/>
  <c r="AG43" i="1"/>
  <c r="AF44" i="1"/>
  <c r="AG44" i="1"/>
  <c r="AF45" i="1"/>
  <c r="AG45" i="1"/>
  <c r="AF46" i="1"/>
  <c r="AG46" i="1"/>
  <c r="AF47" i="1"/>
  <c r="AG47" i="1"/>
  <c r="AF48" i="1"/>
  <c r="AG48" i="1"/>
  <c r="AF49" i="1"/>
  <c r="AG49" i="1"/>
  <c r="AF50" i="1"/>
  <c r="AG50" i="1"/>
  <c r="AF51" i="1"/>
  <c r="AG51" i="1"/>
  <c r="AF52" i="1"/>
  <c r="AG52" i="1"/>
  <c r="AF53" i="1"/>
  <c r="AG53" i="1"/>
  <c r="AF54" i="1"/>
  <c r="AG54" i="1"/>
  <c r="AF55" i="1"/>
  <c r="AG55" i="1"/>
  <c r="AF56" i="1"/>
  <c r="AG56" i="1"/>
  <c r="AF57" i="1"/>
  <c r="AG57" i="1"/>
  <c r="AF58" i="1"/>
  <c r="AG58" i="1"/>
  <c r="AF59" i="1"/>
  <c r="AG59" i="1"/>
  <c r="AF60" i="1"/>
  <c r="AG60" i="1"/>
  <c r="AF61" i="1"/>
  <c r="AG61" i="1"/>
  <c r="AF62" i="1"/>
  <c r="AG62" i="1"/>
  <c r="AF63" i="1"/>
  <c r="AG63" i="1"/>
  <c r="AF64" i="1"/>
  <c r="AG64" i="1"/>
  <c r="AF65" i="1"/>
  <c r="AG65" i="1"/>
  <c r="AF66" i="1"/>
  <c r="AG66" i="1"/>
  <c r="AF67" i="1"/>
  <c r="AG67" i="1"/>
  <c r="AF68" i="1"/>
  <c r="AG68" i="1"/>
  <c r="AF69" i="1"/>
  <c r="AG69" i="1"/>
  <c r="AF70" i="1"/>
  <c r="AG70" i="1"/>
  <c r="AG38" i="1"/>
  <c r="AF38" i="1"/>
  <c r="AC4" i="1"/>
  <c r="AD4" i="1"/>
  <c r="AC5" i="1"/>
  <c r="AD5" i="1"/>
  <c r="AC6" i="1"/>
  <c r="AD6" i="1"/>
  <c r="AC7" i="1"/>
  <c r="AD7" i="1"/>
  <c r="AC8" i="1"/>
  <c r="AD8" i="1"/>
  <c r="AC9" i="1"/>
  <c r="AD9" i="1"/>
  <c r="AC10" i="1"/>
  <c r="AD10" i="1"/>
  <c r="AC11" i="1"/>
  <c r="AD11" i="1"/>
  <c r="AC12" i="1"/>
  <c r="AD12" i="1"/>
  <c r="AC13" i="1"/>
  <c r="AD13" i="1"/>
  <c r="AC14" i="1"/>
  <c r="AD14" i="1"/>
  <c r="AC15" i="1"/>
  <c r="AD15" i="1"/>
  <c r="AC16" i="1"/>
  <c r="AD16" i="1"/>
  <c r="AC17" i="1"/>
  <c r="AD17" i="1"/>
  <c r="AC18" i="1"/>
  <c r="AD18" i="1"/>
  <c r="AC19" i="1"/>
  <c r="AD19" i="1"/>
  <c r="AC20" i="1"/>
  <c r="AD20" i="1"/>
  <c r="AC21" i="1"/>
  <c r="AD21" i="1"/>
  <c r="AC23" i="1"/>
  <c r="AD23" i="1"/>
  <c r="AC24" i="1"/>
  <c r="AD24" i="1"/>
  <c r="AC25" i="1"/>
  <c r="AD25" i="1"/>
  <c r="AC26" i="1"/>
  <c r="AD26" i="1"/>
  <c r="AC27" i="1"/>
  <c r="AD27" i="1"/>
  <c r="AC28" i="1"/>
  <c r="AD28" i="1"/>
  <c r="AC29" i="1"/>
  <c r="AD29" i="1"/>
  <c r="AC30" i="1"/>
  <c r="AD30" i="1"/>
  <c r="AC31" i="1"/>
  <c r="AD31" i="1"/>
  <c r="AC32" i="1"/>
  <c r="AD32" i="1"/>
  <c r="AC33" i="1"/>
  <c r="AD33" i="1"/>
  <c r="AC34" i="1"/>
  <c r="AD34" i="1"/>
  <c r="AC35" i="1"/>
  <c r="AD35" i="1"/>
  <c r="AD3" i="1"/>
  <c r="AC3" i="1"/>
</calcChain>
</file>

<file path=xl/sharedStrings.xml><?xml version="1.0" encoding="utf-8"?>
<sst xmlns="http://schemas.openxmlformats.org/spreadsheetml/2006/main" count="4626" uniqueCount="170">
  <si>
    <t>LCF12M-1</t>
  </si>
  <si>
    <t>LCF12M-2</t>
  </si>
  <si>
    <t>LCF12M-3</t>
  </si>
  <si>
    <t>LCF12M-4</t>
  </si>
  <si>
    <t>LCF12M-5</t>
  </si>
  <si>
    <t>LCF12M-6</t>
  </si>
  <si>
    <t>1307-1</t>
  </si>
  <si>
    <t>1307-2</t>
  </si>
  <si>
    <t>1307-3</t>
  </si>
  <si>
    <t>1307-4</t>
  </si>
  <si>
    <t>1307-5</t>
  </si>
  <si>
    <t>1307-6</t>
  </si>
  <si>
    <t>1307-7</t>
  </si>
  <si>
    <t>1307-8</t>
  </si>
  <si>
    <t>1307-9</t>
  </si>
  <si>
    <t>1307-10</t>
  </si>
  <si>
    <t>1310-1</t>
  </si>
  <si>
    <t>1310-2</t>
  </si>
  <si>
    <t>1310-3</t>
  </si>
  <si>
    <t>1310-4</t>
  </si>
  <si>
    <t>1351A-2</t>
  </si>
  <si>
    <t>1686-1</t>
  </si>
  <si>
    <t>1686-2</t>
  </si>
  <si>
    <t>1686-3</t>
  </si>
  <si>
    <t>1686-4</t>
  </si>
  <si>
    <t>1686-5</t>
  </si>
  <si>
    <t>1686-6</t>
  </si>
  <si>
    <t>1686-7</t>
  </si>
  <si>
    <t>1686-8</t>
  </si>
  <si>
    <t>1686-9</t>
  </si>
  <si>
    <t>1686-10</t>
  </si>
  <si>
    <t>1735-1</t>
  </si>
  <si>
    <t>1735-2</t>
  </si>
  <si>
    <t>1735-3</t>
  </si>
  <si>
    <t>1735-4</t>
  </si>
  <si>
    <t>1785-1</t>
  </si>
  <si>
    <t>1785-2</t>
  </si>
  <si>
    <t>1785-4</t>
  </si>
  <si>
    <t>1808-1</t>
  </si>
  <si>
    <t>345-1</t>
  </si>
  <si>
    <t>345-2</t>
  </si>
  <si>
    <t>Mg</t>
  </si>
  <si>
    <t>Al</t>
  </si>
  <si>
    <t>Si</t>
  </si>
  <si>
    <t>Sc</t>
  </si>
  <si>
    <t>Ti</t>
  </si>
  <si>
    <t>V</t>
  </si>
  <si>
    <t>Cr</t>
  </si>
  <si>
    <t>Mn</t>
  </si>
  <si>
    <t>Co</t>
  </si>
  <si>
    <t>Ni</t>
  </si>
  <si>
    <t>Cu</t>
  </si>
  <si>
    <t>Zn</t>
  </si>
  <si>
    <t>Ga</t>
  </si>
  <si>
    <t>As</t>
  </si>
  <si>
    <t>Y</t>
  </si>
  <si>
    <t>Zr</t>
  </si>
  <si>
    <t>Nb</t>
  </si>
  <si>
    <t>Mo</t>
  </si>
  <si>
    <t>Ag</t>
  </si>
  <si>
    <t>Cd</t>
  </si>
  <si>
    <t>In</t>
  </si>
  <si>
    <t>Sn</t>
  </si>
  <si>
    <t>Sb</t>
  </si>
  <si>
    <t>La</t>
  </si>
  <si>
    <t>Ce</t>
  </si>
  <si>
    <t>Nd</t>
  </si>
  <si>
    <t>Hf</t>
  </si>
  <si>
    <t>W</t>
  </si>
  <si>
    <t>Au</t>
  </si>
  <si>
    <t>Pb</t>
  </si>
  <si>
    <t>Bi</t>
  </si>
  <si>
    <t>Th</t>
  </si>
  <si>
    <t>U</t>
  </si>
  <si>
    <t>ST2-1</t>
  </si>
  <si>
    <t>ST2-2</t>
  </si>
  <si>
    <t>ST2-3</t>
  </si>
  <si>
    <t>ST2-4</t>
  </si>
  <si>
    <t>ST2-5</t>
  </si>
  <si>
    <t>ST2-6</t>
  </si>
  <si>
    <t>ST2-7</t>
  </si>
  <si>
    <t>ST2-8</t>
  </si>
  <si>
    <t>ST2-9</t>
  </si>
  <si>
    <t>N/A</t>
  </si>
  <si>
    <t>1 sigma</t>
  </si>
  <si>
    <t>OS2-1</t>
  </si>
  <si>
    <t>OS2-2</t>
  </si>
  <si>
    <t>OS2-3</t>
  </si>
  <si>
    <t>OS2-4</t>
  </si>
  <si>
    <t>OS2-5</t>
  </si>
  <si>
    <t>OS2-6</t>
  </si>
  <si>
    <t>OS2-7</t>
  </si>
  <si>
    <t>OS2-8</t>
  </si>
  <si>
    <t>OS2-9</t>
  </si>
  <si>
    <t>OS2-10</t>
  </si>
  <si>
    <t>OS2-11</t>
  </si>
  <si>
    <t>OS2-12</t>
  </si>
  <si>
    <t>ST3-1</t>
  </si>
  <si>
    <t>ST3-2</t>
  </si>
  <si>
    <t>ST3-3</t>
  </si>
  <si>
    <t>ST3-4</t>
  </si>
  <si>
    <t>ST3-5</t>
  </si>
  <si>
    <t>ST3-6</t>
  </si>
  <si>
    <t>ST3-7</t>
  </si>
  <si>
    <t>ST3-8</t>
  </si>
  <si>
    <t>ST3-9</t>
  </si>
  <si>
    <t>ST3-10</t>
  </si>
  <si>
    <t>MP011-1</t>
  </si>
  <si>
    <t>MP011-2</t>
  </si>
  <si>
    <t>MP011-3</t>
  </si>
  <si>
    <t>MP011-4</t>
  </si>
  <si>
    <t>1314-1</t>
  </si>
  <si>
    <t>1314-2</t>
  </si>
  <si>
    <t>1314-3</t>
  </si>
  <si>
    <t>1314-4</t>
  </si>
  <si>
    <t>1314-5</t>
  </si>
  <si>
    <t>1314-6</t>
  </si>
  <si>
    <t>1314-7</t>
  </si>
  <si>
    <t>1314-8</t>
  </si>
  <si>
    <t>MA3-1</t>
  </si>
  <si>
    <t>MA3-3</t>
  </si>
  <si>
    <t>MA3-4</t>
  </si>
  <si>
    <t>MA2-1</t>
  </si>
  <si>
    <t>MA2-3</t>
  </si>
  <si>
    <t>MA2-4</t>
  </si>
  <si>
    <t>SY-1</t>
  </si>
  <si>
    <t>SY-2</t>
  </si>
  <si>
    <t>SY-3</t>
  </si>
  <si>
    <t>SY-4</t>
  </si>
  <si>
    <t>SY-5</t>
  </si>
  <si>
    <t>SY-6</t>
  </si>
  <si>
    <t>SY-7</t>
  </si>
  <si>
    <t>LCD32-2</t>
  </si>
  <si>
    <t>LCD32-3</t>
  </si>
  <si>
    <t>LCD32-5</t>
  </si>
  <si>
    <t>LCD32-6</t>
  </si>
  <si>
    <t>LC43-1</t>
  </si>
  <si>
    <t>LC43-2</t>
  </si>
  <si>
    <t>LC43-3</t>
  </si>
  <si>
    <t>LC43-4</t>
  </si>
  <si>
    <t>LC43-5</t>
  </si>
  <si>
    <t>LC43-6</t>
  </si>
  <si>
    <t>1375A-1</t>
  </si>
  <si>
    <t>1375A-2</t>
  </si>
  <si>
    <t>1375A-3</t>
  </si>
  <si>
    <t>1375B-1</t>
  </si>
  <si>
    <t>1375B-2</t>
  </si>
  <si>
    <t>1375B-3</t>
  </si>
  <si>
    <t>1375B-4</t>
  </si>
  <si>
    <t>1375B-5</t>
  </si>
  <si>
    <t>MDL</t>
  </si>
  <si>
    <t>MA3-2</t>
  </si>
  <si>
    <t>MA2-2</t>
  </si>
  <si>
    <t>LCD32-1</t>
  </si>
  <si>
    <t>LCD32-4</t>
  </si>
  <si>
    <t>1351A-1</t>
  </si>
  <si>
    <t>1351A-3</t>
  </si>
  <si>
    <t>1356A-1</t>
  </si>
  <si>
    <t>1356A-2</t>
  </si>
  <si>
    <t>1356A-3</t>
  </si>
  <si>
    <t>1356A-4</t>
  </si>
  <si>
    <t>1356A-5</t>
  </si>
  <si>
    <t>1356A-6</t>
  </si>
  <si>
    <t>1375A-4</t>
  </si>
  <si>
    <t>1785-3</t>
  </si>
  <si>
    <t>1808-2</t>
  </si>
  <si>
    <t>bd</t>
  </si>
  <si>
    <t>-</t>
  </si>
  <si>
    <t>Mean</t>
  </si>
  <si>
    <t>Std 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</si>
</sst>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"/>
    </font>
    <font>
      <b/>
      <sz val="10"/>
      <name val="Arial"/>
    </font>
    <font>
      <sz val="9"/>
      <color indexed="9"/>
      <name val="Arial"/>
    </font>
    <font>
      <i/>
      <sz val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2" fontId="0" fillId="0" borderId="0" xfId="0" applyNumberFormat="1" applyFill="1" applyBorder="1" applyAlignment="1"/>
    <xf numFmtId="2" fontId="0" fillId="0" borderId="1" xfId="0" applyNumberFormat="1" applyFill="1" applyBorder="1" applyAlignment="1"/>
    <xf numFmtId="0" fontId="3" fillId="0" borderId="3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6" xfId="0" applyFill="1" applyBorder="1" applyAlignment="1"/>
    <xf numFmtId="0" fontId="0" fillId="0" borderId="8" xfId="0" applyFill="1" applyBorder="1" applyAlignment="1"/>
    <xf numFmtId="0" fontId="0" fillId="0" borderId="1" xfId="0" applyBorder="1"/>
    <xf numFmtId="0" fontId="0" fillId="0" borderId="11" xfId="0" applyBorder="1"/>
    <xf numFmtId="0" fontId="0" fillId="0" borderId="0" xfId="0" applyBorder="1"/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4" fontId="0" fillId="0" borderId="6" xfId="0" applyNumberFormat="1" applyFill="1" applyBorder="1" applyAlignment="1"/>
    <xf numFmtId="164" fontId="0" fillId="0" borderId="8" xfId="0" applyNumberFormat="1" applyFill="1" applyBorder="1" applyAlignment="1"/>
    <xf numFmtId="164" fontId="0" fillId="0" borderId="7" xfId="0" applyNumberFormat="1" applyFill="1" applyBorder="1" applyAlignment="1"/>
    <xf numFmtId="164" fontId="0" fillId="0" borderId="9" xfId="0" applyNumberForma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41"/>
  <sheetViews>
    <sheetView tabSelected="1" zoomScaleNormal="100" zoomScaleSheetLayoutView="75" workbookViewId="0">
      <pane xSplit="27516" topLeftCell="AF1"/>
      <selection pane="topRight" activeCell="AB439" sqref="AB439"/>
    </sheetView>
  </sheetViews>
  <sheetFormatPr defaultRowHeight="13.2" x14ac:dyDescent="0.25"/>
  <cols>
    <col min="1" max="1" width="4.109375" customWidth="1"/>
    <col min="2" max="2" width="12.109375" bestFit="1" customWidth="1"/>
    <col min="3" max="3" width="8.88671875" bestFit="1" customWidth="1"/>
    <col min="4" max="4" width="7.109375" customWidth="1"/>
    <col min="5" max="5" width="12.44140625" bestFit="1" customWidth="1"/>
    <col min="6" max="6" width="8.88671875" customWidth="1"/>
    <col min="7" max="7" width="7.109375" customWidth="1"/>
    <col min="8" max="8" width="12.44140625" bestFit="1" customWidth="1"/>
    <col min="10" max="10" width="7.109375" customWidth="1"/>
    <col min="11" max="11" width="12.44140625" bestFit="1" customWidth="1"/>
    <col min="12" max="12" width="8.88671875" customWidth="1"/>
    <col min="13" max="13" width="7.109375" customWidth="1"/>
    <col min="14" max="14" width="12.44140625" bestFit="1" customWidth="1"/>
    <col min="16" max="16" width="7.109375" customWidth="1"/>
    <col min="17" max="17" width="12.44140625" bestFit="1" customWidth="1"/>
    <col min="18" max="18" width="8.88671875" customWidth="1"/>
    <col min="19" max="19" width="7.109375" customWidth="1"/>
    <col min="20" max="20" width="10.6640625" customWidth="1"/>
    <col min="21" max="21" width="8.88671875" customWidth="1"/>
    <col min="22" max="22" width="7.109375" customWidth="1"/>
    <col min="23" max="23" width="10.6640625" customWidth="1"/>
    <col min="24" max="24" width="8.88671875" customWidth="1"/>
    <col min="25" max="25" width="7.109375" customWidth="1"/>
    <col min="26" max="26" width="11" customWidth="1"/>
    <col min="27" max="27" width="8.88671875" customWidth="1"/>
    <col min="28" max="28" width="7.109375" customWidth="1"/>
    <col min="29" max="29" width="8.6640625" customWidth="1"/>
    <col min="30" max="30" width="8.88671875" customWidth="1"/>
    <col min="31" max="31" width="7.109375" customWidth="1"/>
    <col min="32" max="32" width="7.6640625" customWidth="1"/>
    <col min="34" max="34" width="7.109375" customWidth="1"/>
    <col min="35" max="35" width="8.6640625" bestFit="1" customWidth="1"/>
    <col min="36" max="36" width="8.88671875" customWidth="1"/>
    <col min="37" max="37" width="7.109375" customWidth="1"/>
    <col min="38" max="38" width="8" customWidth="1"/>
    <col min="39" max="39" width="8" bestFit="1" customWidth="1"/>
    <col min="40" max="40" width="8" customWidth="1"/>
    <col min="41" max="41" width="7.5546875" bestFit="1" customWidth="1"/>
    <col min="42" max="42" width="7.5546875" customWidth="1"/>
    <col min="43" max="43" width="7.5546875" bestFit="1" customWidth="1"/>
    <col min="44" max="44" width="7.5546875" customWidth="1"/>
    <col min="45" max="45" width="8" bestFit="1" customWidth="1"/>
    <col min="46" max="46" width="8" customWidth="1"/>
    <col min="47" max="47" width="7.5546875" bestFit="1" customWidth="1"/>
    <col min="48" max="48" width="7.5546875" customWidth="1"/>
    <col min="49" max="49" width="7.5546875" bestFit="1" customWidth="1"/>
    <col min="50" max="50" width="7.5546875" customWidth="1"/>
    <col min="51" max="51" width="7.5546875" bestFit="1" customWidth="1"/>
    <col min="52" max="52" width="7.5546875" customWidth="1"/>
    <col min="53" max="53" width="7.5546875" bestFit="1" customWidth="1"/>
    <col min="54" max="54" width="7.5546875" customWidth="1"/>
    <col min="55" max="55" width="6.33203125" customWidth="1"/>
    <col min="56" max="56" width="7.5546875" bestFit="1" customWidth="1"/>
    <col min="57" max="57" width="7.5546875" customWidth="1"/>
    <col min="58" max="58" width="8" bestFit="1" customWidth="1"/>
    <col min="59" max="59" width="8" customWidth="1"/>
    <col min="60" max="60" width="8" bestFit="1" customWidth="1"/>
    <col min="61" max="61" width="8" customWidth="1"/>
    <col min="62" max="62" width="7.5546875" bestFit="1" customWidth="1"/>
    <col min="63" max="63" width="7.5546875" customWidth="1"/>
    <col min="64" max="64" width="6.33203125" customWidth="1"/>
    <col min="65" max="65" width="8" bestFit="1" customWidth="1"/>
    <col min="66" max="66" width="8" customWidth="1"/>
    <col min="67" max="67" width="8" bestFit="1" customWidth="1"/>
    <col min="68" max="68" width="8" customWidth="1"/>
    <col min="69" max="69" width="8" bestFit="1" customWidth="1"/>
    <col min="70" max="70" width="8" customWidth="1"/>
    <col min="71" max="71" width="8" bestFit="1" customWidth="1"/>
    <col min="72" max="72" width="8" customWidth="1"/>
    <col min="73" max="73" width="6.33203125" customWidth="1"/>
    <col min="74" max="74" width="8" bestFit="1" customWidth="1"/>
    <col min="75" max="75" width="8" customWidth="1"/>
    <col min="76" max="76" width="8" bestFit="1" customWidth="1"/>
    <col min="77" max="77" width="8" customWidth="1"/>
    <col min="78" max="78" width="6.33203125" customWidth="1"/>
    <col min="79" max="79" width="8" bestFit="1" customWidth="1"/>
    <col min="80" max="80" width="8" customWidth="1"/>
    <col min="81" max="81" width="8" bestFit="1" customWidth="1"/>
  </cols>
  <sheetData>
    <row r="1" spans="1:81" ht="13.8" thickBot="1" x14ac:dyDescent="0.3">
      <c r="A1" s="24"/>
      <c r="B1" s="24"/>
      <c r="C1" s="24"/>
      <c r="D1" s="25"/>
      <c r="E1" s="25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2"/>
      <c r="AF1" s="22"/>
      <c r="AG1" s="22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</row>
    <row r="2" spans="1:81" x14ac:dyDescent="0.25">
      <c r="A2" s="15"/>
      <c r="B2" s="6" t="s">
        <v>74</v>
      </c>
      <c r="C2" s="6" t="s">
        <v>84</v>
      </c>
      <c r="D2" s="6" t="s">
        <v>150</v>
      </c>
      <c r="E2" s="6" t="s">
        <v>75</v>
      </c>
      <c r="F2" s="6" t="s">
        <v>84</v>
      </c>
      <c r="G2" s="6" t="s">
        <v>150</v>
      </c>
      <c r="H2" s="6" t="s">
        <v>76</v>
      </c>
      <c r="I2" s="6" t="s">
        <v>84</v>
      </c>
      <c r="J2" s="6" t="s">
        <v>150</v>
      </c>
      <c r="K2" s="6" t="s">
        <v>77</v>
      </c>
      <c r="L2" s="6" t="s">
        <v>84</v>
      </c>
      <c r="M2" s="6" t="s">
        <v>150</v>
      </c>
      <c r="N2" s="6" t="s">
        <v>78</v>
      </c>
      <c r="O2" s="6" t="s">
        <v>84</v>
      </c>
      <c r="P2" s="6" t="s">
        <v>150</v>
      </c>
      <c r="Q2" s="6" t="s">
        <v>79</v>
      </c>
      <c r="R2" s="6" t="s">
        <v>84</v>
      </c>
      <c r="S2" s="6" t="s">
        <v>150</v>
      </c>
      <c r="T2" s="6" t="s">
        <v>80</v>
      </c>
      <c r="U2" s="6" t="s">
        <v>84</v>
      </c>
      <c r="V2" s="6" t="s">
        <v>150</v>
      </c>
      <c r="W2" s="6" t="s">
        <v>81</v>
      </c>
      <c r="X2" s="6" t="s">
        <v>84</v>
      </c>
      <c r="Y2" s="6" t="s">
        <v>150</v>
      </c>
      <c r="Z2" s="6" t="s">
        <v>82</v>
      </c>
      <c r="AA2" s="6" t="s">
        <v>84</v>
      </c>
      <c r="AB2" s="6" t="s">
        <v>150</v>
      </c>
      <c r="AC2" s="15" t="s">
        <v>168</v>
      </c>
      <c r="AD2" s="26" t="s">
        <v>169</v>
      </c>
    </row>
    <row r="3" spans="1:81" x14ac:dyDescent="0.25">
      <c r="A3" s="16" t="s">
        <v>41</v>
      </c>
      <c r="B3" s="7">
        <v>11.74</v>
      </c>
      <c r="C3" s="7">
        <v>0.96</v>
      </c>
      <c r="D3" s="7">
        <v>0.63200000000000001</v>
      </c>
      <c r="E3" s="7">
        <v>16.86</v>
      </c>
      <c r="F3" s="7">
        <v>1.19</v>
      </c>
      <c r="G3" s="7">
        <v>0.51300000000000001</v>
      </c>
      <c r="H3" s="7">
        <v>5.62</v>
      </c>
      <c r="I3" s="7">
        <v>0.51</v>
      </c>
      <c r="J3" s="7">
        <v>0.44500000000000001</v>
      </c>
      <c r="K3" s="7">
        <v>10.52</v>
      </c>
      <c r="L3" s="7">
        <v>0.75</v>
      </c>
      <c r="M3" s="7">
        <v>0.48499999999999999</v>
      </c>
      <c r="N3" s="7">
        <v>31.81</v>
      </c>
      <c r="O3" s="7">
        <v>2.2599999999999998</v>
      </c>
      <c r="P3" s="7">
        <v>0.61199999999999999</v>
      </c>
      <c r="Q3" s="7">
        <v>7.41</v>
      </c>
      <c r="R3" s="7">
        <v>0.64</v>
      </c>
      <c r="S3" s="7">
        <v>0.42099999999999999</v>
      </c>
      <c r="T3" s="7">
        <v>107.92</v>
      </c>
      <c r="U3" s="7">
        <v>7.27</v>
      </c>
      <c r="V3" s="7">
        <v>0.54500000000000004</v>
      </c>
      <c r="W3" s="7">
        <v>5.95</v>
      </c>
      <c r="X3" s="7">
        <v>0.5</v>
      </c>
      <c r="Y3" s="7">
        <v>0.46100000000000002</v>
      </c>
      <c r="Z3" s="7">
        <v>135.41999999999999</v>
      </c>
      <c r="AA3" s="7">
        <v>9.3699999999999992</v>
      </c>
      <c r="AB3" s="7">
        <v>0.38800000000000001</v>
      </c>
      <c r="AC3" s="11">
        <f>AVERAGE(B3,E3,H3,K3,N3,Q3,T3,W3,Z3)</f>
        <v>37.027777777777779</v>
      </c>
      <c r="AD3" s="12">
        <f>STDEV(B3,E3,H3,K3,N3,Q3,T3,W3,Z3)</f>
        <v>49.132886842159444</v>
      </c>
    </row>
    <row r="4" spans="1:81" x14ac:dyDescent="0.25">
      <c r="A4" s="16" t="s">
        <v>42</v>
      </c>
      <c r="B4" s="7">
        <v>3498.26</v>
      </c>
      <c r="C4" s="7">
        <v>229.22</v>
      </c>
      <c r="D4" s="7">
        <v>1.1399999999999999</v>
      </c>
      <c r="E4" s="7">
        <v>3336</v>
      </c>
      <c r="F4" s="7">
        <v>222.41</v>
      </c>
      <c r="G4" s="7">
        <v>0.872</v>
      </c>
      <c r="H4" s="7">
        <v>896.7</v>
      </c>
      <c r="I4" s="7">
        <v>62.02</v>
      </c>
      <c r="J4" s="7">
        <v>0.74299999999999999</v>
      </c>
      <c r="K4" s="7">
        <v>1178.3</v>
      </c>
      <c r="L4" s="7">
        <v>82.53</v>
      </c>
      <c r="M4" s="7">
        <v>0.81699999999999995</v>
      </c>
      <c r="N4" s="7">
        <v>15295.3</v>
      </c>
      <c r="O4" s="7">
        <v>1086.25</v>
      </c>
      <c r="P4" s="7">
        <v>0.95099999999999996</v>
      </c>
      <c r="Q4" s="7">
        <v>629.44000000000005</v>
      </c>
      <c r="R4" s="7">
        <v>46.19</v>
      </c>
      <c r="S4" s="7">
        <v>0.751</v>
      </c>
      <c r="T4" s="7">
        <v>747.85</v>
      </c>
      <c r="U4" s="7">
        <v>55.7</v>
      </c>
      <c r="V4" s="7">
        <v>0.82499999999999996</v>
      </c>
      <c r="W4" s="7">
        <v>528.82000000000005</v>
      </c>
      <c r="X4" s="7">
        <v>40.01</v>
      </c>
      <c r="Y4" s="7">
        <v>0.77800000000000002</v>
      </c>
      <c r="Z4" s="7">
        <v>480.22</v>
      </c>
      <c r="AA4" s="7">
        <v>36.97</v>
      </c>
      <c r="AB4" s="7">
        <v>0.65200000000000002</v>
      </c>
      <c r="AC4" s="11">
        <f t="shared" ref="AC4:AC35" si="0">AVERAGE(B4,E4,H4,K4,N4,Q4,T4,W4,Z4)</f>
        <v>2954.5433333333331</v>
      </c>
      <c r="AD4" s="12">
        <f t="shared" ref="AD4:AD35" si="1">STDEV(B4,E4,H4,K4,N4,Q4,T4,W4,Z4)</f>
        <v>4775.0285640192778</v>
      </c>
    </row>
    <row r="5" spans="1:81" x14ac:dyDescent="0.25">
      <c r="A5" s="16" t="s">
        <v>43</v>
      </c>
      <c r="B5" s="7">
        <v>2340.7199999999998</v>
      </c>
      <c r="C5" s="7">
        <v>238.31</v>
      </c>
      <c r="D5" s="7">
        <v>316.51</v>
      </c>
      <c r="E5" s="7">
        <v>8100.13</v>
      </c>
      <c r="F5" s="7">
        <v>624.37</v>
      </c>
      <c r="G5" s="7">
        <v>256.41000000000003</v>
      </c>
      <c r="H5" s="7">
        <v>2471.38</v>
      </c>
      <c r="I5" s="7">
        <v>217.49</v>
      </c>
      <c r="J5" s="7">
        <v>209.12</v>
      </c>
      <c r="K5" s="7">
        <v>3241.92</v>
      </c>
      <c r="L5" s="7">
        <v>268.89999999999998</v>
      </c>
      <c r="M5" s="7">
        <v>218.76</v>
      </c>
      <c r="N5" s="7">
        <v>3555.91</v>
      </c>
      <c r="O5" s="7">
        <v>319.93</v>
      </c>
      <c r="P5" s="7">
        <v>274.10000000000002</v>
      </c>
      <c r="Q5" s="7">
        <v>1635.35</v>
      </c>
      <c r="R5" s="7">
        <v>166.06</v>
      </c>
      <c r="S5" s="7">
        <v>193.64</v>
      </c>
      <c r="T5" s="7">
        <v>1154.69</v>
      </c>
      <c r="U5" s="7">
        <v>144.38</v>
      </c>
      <c r="V5" s="7">
        <v>236.9</v>
      </c>
      <c r="W5" s="7">
        <v>1017.49</v>
      </c>
      <c r="X5" s="7">
        <v>120.1</v>
      </c>
      <c r="Y5" s="7">
        <v>205.6</v>
      </c>
      <c r="Z5" s="7">
        <v>1708.51</v>
      </c>
      <c r="AA5" s="7">
        <v>168.19</v>
      </c>
      <c r="AB5" s="7">
        <v>168.07</v>
      </c>
      <c r="AC5" s="11">
        <f t="shared" si="0"/>
        <v>2802.8999999999996</v>
      </c>
      <c r="AD5" s="12">
        <f t="shared" si="1"/>
        <v>2168.2098521303237</v>
      </c>
    </row>
    <row r="6" spans="1:81" x14ac:dyDescent="0.25">
      <c r="A6" s="16" t="s">
        <v>44</v>
      </c>
      <c r="B6" s="7" t="s">
        <v>166</v>
      </c>
      <c r="C6" s="7" t="s">
        <v>167</v>
      </c>
      <c r="D6" s="7" t="s">
        <v>167</v>
      </c>
      <c r="E6" s="7">
        <v>2.65</v>
      </c>
      <c r="F6" s="7">
        <v>0.67</v>
      </c>
      <c r="G6" s="7">
        <v>1.26</v>
      </c>
      <c r="H6" s="7" t="s">
        <v>166</v>
      </c>
      <c r="I6" s="7" t="s">
        <v>167</v>
      </c>
      <c r="J6" s="7" t="s">
        <v>167</v>
      </c>
      <c r="K6" s="7">
        <v>2.0699999999999998</v>
      </c>
      <c r="L6" s="7">
        <v>0.47</v>
      </c>
      <c r="M6" s="7">
        <v>1.06</v>
      </c>
      <c r="N6" s="7">
        <v>3.2</v>
      </c>
      <c r="O6" s="7">
        <v>0.79</v>
      </c>
      <c r="P6" s="7">
        <v>1.36</v>
      </c>
      <c r="Q6" s="7">
        <v>3.7</v>
      </c>
      <c r="R6" s="7">
        <v>0.6</v>
      </c>
      <c r="S6" s="7">
        <v>0.95599999999999996</v>
      </c>
      <c r="T6" s="7" t="s">
        <v>166</v>
      </c>
      <c r="U6" s="7" t="s">
        <v>167</v>
      </c>
      <c r="V6" s="7" t="s">
        <v>167</v>
      </c>
      <c r="W6" s="7">
        <v>1.0900000000000001</v>
      </c>
      <c r="X6" s="7">
        <v>0.43</v>
      </c>
      <c r="Y6" s="7">
        <v>1.02</v>
      </c>
      <c r="Z6" s="7">
        <v>1.97</v>
      </c>
      <c r="AA6" s="7">
        <v>0.47</v>
      </c>
      <c r="AB6" s="7">
        <v>0.86</v>
      </c>
      <c r="AC6" s="11">
        <f t="shared" si="0"/>
        <v>2.4466666666666668</v>
      </c>
      <c r="AD6" s="12">
        <f t="shared" si="1"/>
        <v>0.93694539150724532</v>
      </c>
    </row>
    <row r="7" spans="1:81" x14ac:dyDescent="0.25">
      <c r="A7" s="16" t="s">
        <v>45</v>
      </c>
      <c r="B7" s="7">
        <v>1238.1300000000001</v>
      </c>
      <c r="C7" s="7">
        <v>85.65</v>
      </c>
      <c r="D7" s="7">
        <v>5.14</v>
      </c>
      <c r="E7" s="7">
        <v>1576.25</v>
      </c>
      <c r="F7" s="7">
        <v>108.97</v>
      </c>
      <c r="G7" s="7">
        <v>4.66</v>
      </c>
      <c r="H7" s="7">
        <v>434.25</v>
      </c>
      <c r="I7" s="7">
        <v>32.19</v>
      </c>
      <c r="J7" s="7">
        <v>4.7300000000000004</v>
      </c>
      <c r="K7" s="7">
        <v>1355.07</v>
      </c>
      <c r="L7" s="7">
        <v>97.09</v>
      </c>
      <c r="M7" s="7">
        <v>3.47</v>
      </c>
      <c r="N7" s="7">
        <v>1509.6</v>
      </c>
      <c r="O7" s="7">
        <v>111.63</v>
      </c>
      <c r="P7" s="7">
        <v>4.72</v>
      </c>
      <c r="Q7" s="7">
        <v>1128.8800000000001</v>
      </c>
      <c r="R7" s="7">
        <v>85.41</v>
      </c>
      <c r="S7" s="7">
        <v>3.28</v>
      </c>
      <c r="T7" s="7">
        <v>61.6</v>
      </c>
      <c r="U7" s="7">
        <v>6.29</v>
      </c>
      <c r="V7" s="7">
        <v>4.26</v>
      </c>
      <c r="W7" s="7">
        <v>1042.77</v>
      </c>
      <c r="X7" s="7">
        <v>80.47</v>
      </c>
      <c r="Y7" s="7">
        <v>3.29</v>
      </c>
      <c r="Z7" s="7">
        <v>948.85</v>
      </c>
      <c r="AA7" s="7">
        <v>75.069999999999993</v>
      </c>
      <c r="AB7" s="7">
        <v>3.24</v>
      </c>
      <c r="AC7" s="11">
        <f t="shared" si="0"/>
        <v>1032.8222222222221</v>
      </c>
      <c r="AD7" s="12">
        <f t="shared" si="1"/>
        <v>498.31772145835299</v>
      </c>
    </row>
    <row r="8" spans="1:81" x14ac:dyDescent="0.25">
      <c r="A8" s="16" t="s">
        <v>46</v>
      </c>
      <c r="B8" s="7">
        <v>9.15</v>
      </c>
      <c r="C8" s="7">
        <v>0.86</v>
      </c>
      <c r="D8" s="7">
        <v>0.442</v>
      </c>
      <c r="E8" s="7">
        <v>43.72</v>
      </c>
      <c r="F8" s="7">
        <v>3.5</v>
      </c>
      <c r="G8" s="7">
        <v>0.377</v>
      </c>
      <c r="H8" s="7">
        <v>30.07</v>
      </c>
      <c r="I8" s="7">
        <v>2.5099999999999998</v>
      </c>
      <c r="J8" s="7">
        <v>0.29099999999999998</v>
      </c>
      <c r="K8" s="7">
        <v>41.55</v>
      </c>
      <c r="L8" s="7">
        <v>3.45</v>
      </c>
      <c r="M8" s="7">
        <v>0.312</v>
      </c>
      <c r="N8" s="7">
        <v>42.12</v>
      </c>
      <c r="O8" s="7">
        <v>3.65</v>
      </c>
      <c r="P8" s="7">
        <v>0.36399999999999999</v>
      </c>
      <c r="Q8" s="7">
        <v>44.42</v>
      </c>
      <c r="R8" s="7">
        <v>3.91</v>
      </c>
      <c r="S8" s="7">
        <v>0.28499999999999998</v>
      </c>
      <c r="T8" s="7">
        <v>36.86</v>
      </c>
      <c r="U8" s="7">
        <v>3.3</v>
      </c>
      <c r="V8" s="7">
        <v>0.307</v>
      </c>
      <c r="W8" s="7">
        <v>23.63</v>
      </c>
      <c r="X8" s="7">
        <v>2.15</v>
      </c>
      <c r="Y8" s="7">
        <v>0.27200000000000002</v>
      </c>
      <c r="Z8" s="7">
        <v>29.89</v>
      </c>
      <c r="AA8" s="7">
        <v>2.78</v>
      </c>
      <c r="AB8" s="7">
        <v>0.246</v>
      </c>
      <c r="AC8" s="11">
        <f t="shared" si="0"/>
        <v>33.489999999999995</v>
      </c>
      <c r="AD8" s="12">
        <f t="shared" si="1"/>
        <v>11.668476764342467</v>
      </c>
    </row>
    <row r="9" spans="1:81" x14ac:dyDescent="0.25">
      <c r="A9" s="16" t="s">
        <v>47</v>
      </c>
      <c r="B9" s="7">
        <v>22.98</v>
      </c>
      <c r="C9" s="7">
        <v>4.45</v>
      </c>
      <c r="D9" s="7">
        <v>7.2</v>
      </c>
      <c r="E9" s="7">
        <v>21.74</v>
      </c>
      <c r="F9" s="7">
        <v>3.39</v>
      </c>
      <c r="G9" s="7">
        <v>5.16</v>
      </c>
      <c r="H9" s="7">
        <v>17.55</v>
      </c>
      <c r="I9" s="7">
        <v>2.88</v>
      </c>
      <c r="J9" s="7">
        <v>4.67</v>
      </c>
      <c r="K9" s="7">
        <v>11.47</v>
      </c>
      <c r="L9" s="7">
        <v>2.29</v>
      </c>
      <c r="M9" s="7">
        <v>4.93</v>
      </c>
      <c r="N9" s="7">
        <v>13.73</v>
      </c>
      <c r="O9" s="7">
        <v>3.89</v>
      </c>
      <c r="P9" s="7">
        <v>6.46</v>
      </c>
      <c r="Q9" s="7" t="s">
        <v>166</v>
      </c>
      <c r="R9" s="7" t="s">
        <v>167</v>
      </c>
      <c r="S9" s="7" t="s">
        <v>167</v>
      </c>
      <c r="T9" s="7" t="s">
        <v>166</v>
      </c>
      <c r="U9" s="7" t="s">
        <v>167</v>
      </c>
      <c r="V9" s="7" t="s">
        <v>167</v>
      </c>
      <c r="W9" s="7">
        <v>5.37</v>
      </c>
      <c r="X9" s="7">
        <v>2.1800000000000002</v>
      </c>
      <c r="Y9" s="7">
        <v>5.07</v>
      </c>
      <c r="Z9" s="7">
        <v>4.41</v>
      </c>
      <c r="AA9" s="7">
        <v>2.11</v>
      </c>
      <c r="AB9" s="7">
        <v>4.0199999999999996</v>
      </c>
      <c r="AC9" s="11">
        <f t="shared" si="0"/>
        <v>13.892857142857142</v>
      </c>
      <c r="AD9" s="12">
        <f t="shared" si="1"/>
        <v>7.3709897894509702</v>
      </c>
    </row>
    <row r="10" spans="1:81" x14ac:dyDescent="0.25">
      <c r="A10" s="16" t="s">
        <v>48</v>
      </c>
      <c r="B10" s="7">
        <v>11.58</v>
      </c>
      <c r="C10" s="7">
        <v>1.1399999999999999</v>
      </c>
      <c r="D10" s="7">
        <v>1.56</v>
      </c>
      <c r="E10" s="7">
        <v>26.89</v>
      </c>
      <c r="F10" s="7">
        <v>1.78</v>
      </c>
      <c r="G10" s="7">
        <v>1.25</v>
      </c>
      <c r="H10" s="7">
        <v>11.12</v>
      </c>
      <c r="I10" s="7">
        <v>0.91</v>
      </c>
      <c r="J10" s="7">
        <v>1.06</v>
      </c>
      <c r="K10" s="7">
        <v>16.329999999999998</v>
      </c>
      <c r="L10" s="7">
        <v>1.1299999999999999</v>
      </c>
      <c r="M10" s="7">
        <v>1.1100000000000001</v>
      </c>
      <c r="N10" s="7">
        <v>6.72</v>
      </c>
      <c r="O10" s="7">
        <v>1.1299999999999999</v>
      </c>
      <c r="P10" s="7">
        <v>1.9</v>
      </c>
      <c r="Q10" s="7">
        <v>4.67</v>
      </c>
      <c r="R10" s="7">
        <v>0.61</v>
      </c>
      <c r="S10" s="7">
        <v>0.95</v>
      </c>
      <c r="T10" s="7">
        <v>165.82</v>
      </c>
      <c r="U10" s="7">
        <v>10.65</v>
      </c>
      <c r="V10" s="7">
        <v>1.21</v>
      </c>
      <c r="W10" s="7">
        <v>8.1</v>
      </c>
      <c r="X10" s="7">
        <v>0.71</v>
      </c>
      <c r="Y10" s="7">
        <v>1</v>
      </c>
      <c r="Z10" s="7">
        <v>21.22</v>
      </c>
      <c r="AA10" s="7">
        <v>1.54</v>
      </c>
      <c r="AB10" s="7">
        <v>0.84099999999999997</v>
      </c>
      <c r="AC10" s="11">
        <f t="shared" si="0"/>
        <v>30.272222222222222</v>
      </c>
      <c r="AD10" s="12">
        <f t="shared" si="1"/>
        <v>51.330988393410514</v>
      </c>
    </row>
    <row r="11" spans="1:81" x14ac:dyDescent="0.25">
      <c r="A11" s="16" t="s">
        <v>49</v>
      </c>
      <c r="B11" s="7" t="s">
        <v>166</v>
      </c>
      <c r="C11" s="7" t="s">
        <v>167</v>
      </c>
      <c r="D11" s="7" t="s">
        <v>167</v>
      </c>
      <c r="E11" s="7">
        <v>0.42</v>
      </c>
      <c r="F11" s="7">
        <v>0.13</v>
      </c>
      <c r="G11" s="7">
        <v>0.19800000000000001</v>
      </c>
      <c r="H11" s="7">
        <v>5.42</v>
      </c>
      <c r="I11" s="7">
        <v>0.45</v>
      </c>
      <c r="J11" s="7">
        <v>0.124</v>
      </c>
      <c r="K11" s="7">
        <v>54.83</v>
      </c>
      <c r="L11" s="7">
        <v>3.6</v>
      </c>
      <c r="M11" s="7">
        <v>0.14399999999999999</v>
      </c>
      <c r="N11" s="7">
        <v>1.89</v>
      </c>
      <c r="O11" s="7">
        <v>0.27</v>
      </c>
      <c r="P11" s="7">
        <v>0.16900000000000001</v>
      </c>
      <c r="Q11" s="7" t="s">
        <v>166</v>
      </c>
      <c r="R11" s="7" t="s">
        <v>167</v>
      </c>
      <c r="S11" s="7" t="s">
        <v>167</v>
      </c>
      <c r="T11" s="7">
        <v>32.729999999999997</v>
      </c>
      <c r="U11" s="7">
        <v>2.34</v>
      </c>
      <c r="V11" s="7">
        <v>0.16400000000000001</v>
      </c>
      <c r="W11" s="7" t="s">
        <v>166</v>
      </c>
      <c r="X11" s="7" t="s">
        <v>167</v>
      </c>
      <c r="Y11" s="7" t="s">
        <v>167</v>
      </c>
      <c r="Z11" s="7">
        <v>0.19500000000000001</v>
      </c>
      <c r="AA11" s="7">
        <v>0.08</v>
      </c>
      <c r="AB11" s="7">
        <v>0.121</v>
      </c>
      <c r="AC11" s="11">
        <f t="shared" si="0"/>
        <v>15.914166666666665</v>
      </c>
      <c r="AD11" s="12">
        <f t="shared" si="1"/>
        <v>22.764799673326067</v>
      </c>
    </row>
    <row r="12" spans="1:81" x14ac:dyDescent="0.25">
      <c r="A12" s="16" t="s">
        <v>50</v>
      </c>
      <c r="B12" s="7">
        <v>67.08</v>
      </c>
      <c r="C12" s="7">
        <v>5.09</v>
      </c>
      <c r="D12" s="7">
        <v>1.65</v>
      </c>
      <c r="E12" s="7">
        <v>20.25</v>
      </c>
      <c r="F12" s="7">
        <v>1.9</v>
      </c>
      <c r="G12" s="7">
        <v>1.1499999999999999</v>
      </c>
      <c r="H12" s="7" t="s">
        <v>166</v>
      </c>
      <c r="I12" s="7" t="s">
        <v>167</v>
      </c>
      <c r="J12" s="7" t="s">
        <v>167</v>
      </c>
      <c r="K12" s="7">
        <v>4.16</v>
      </c>
      <c r="L12" s="7">
        <v>0.61</v>
      </c>
      <c r="M12" s="7">
        <v>0.95599999999999996</v>
      </c>
      <c r="N12" s="7">
        <v>11.37</v>
      </c>
      <c r="O12" s="7">
        <v>1.55</v>
      </c>
      <c r="P12" s="7">
        <v>1.3</v>
      </c>
      <c r="Q12" s="7">
        <v>8.0299999999999994</v>
      </c>
      <c r="R12" s="7">
        <v>1.03</v>
      </c>
      <c r="S12" s="7">
        <v>0.80500000000000005</v>
      </c>
      <c r="T12" s="7">
        <v>41.36</v>
      </c>
      <c r="U12" s="7">
        <v>3.34</v>
      </c>
      <c r="V12" s="7">
        <v>1.19</v>
      </c>
      <c r="W12" s="7">
        <v>3.84</v>
      </c>
      <c r="X12" s="7">
        <v>0.6</v>
      </c>
      <c r="Y12" s="7">
        <v>0.96099999999999997</v>
      </c>
      <c r="Z12" s="7">
        <v>1.17</v>
      </c>
      <c r="AA12" s="7">
        <v>0.49</v>
      </c>
      <c r="AB12" s="7">
        <v>0.83199999999999996</v>
      </c>
      <c r="AC12" s="11">
        <f t="shared" si="0"/>
        <v>19.657499999999999</v>
      </c>
      <c r="AD12" s="12">
        <f t="shared" si="1"/>
        <v>23.16486856673885</v>
      </c>
    </row>
    <row r="13" spans="1:81" x14ac:dyDescent="0.25">
      <c r="A13" s="16" t="s">
        <v>51</v>
      </c>
      <c r="B13" s="7">
        <v>63.07</v>
      </c>
      <c r="C13" s="7">
        <v>5.39</v>
      </c>
      <c r="D13" s="7">
        <v>1.77</v>
      </c>
      <c r="E13" s="7">
        <v>37.93</v>
      </c>
      <c r="F13" s="7">
        <v>4.1900000000000004</v>
      </c>
      <c r="G13" s="7">
        <v>5.37</v>
      </c>
      <c r="H13" s="7">
        <v>15.09</v>
      </c>
      <c r="I13" s="7">
        <v>1.65</v>
      </c>
      <c r="J13" s="7">
        <v>1.33</v>
      </c>
      <c r="K13" s="7">
        <v>45.03</v>
      </c>
      <c r="L13" s="7">
        <v>3.77</v>
      </c>
      <c r="M13" s="7">
        <v>1.2</v>
      </c>
      <c r="N13" s="7">
        <v>400.96</v>
      </c>
      <c r="O13" s="7">
        <v>32.51</v>
      </c>
      <c r="P13" s="7">
        <v>1.66</v>
      </c>
      <c r="Q13" s="7">
        <v>3.41</v>
      </c>
      <c r="R13" s="7">
        <v>0.76</v>
      </c>
      <c r="S13" s="7">
        <v>1.05</v>
      </c>
      <c r="T13" s="7">
        <v>250.62</v>
      </c>
      <c r="U13" s="7">
        <v>21.44</v>
      </c>
      <c r="V13" s="7">
        <v>6.57</v>
      </c>
      <c r="W13" s="7">
        <v>26.79</v>
      </c>
      <c r="X13" s="7">
        <v>2.5099999999999998</v>
      </c>
      <c r="Y13" s="7">
        <v>1.1499999999999999</v>
      </c>
      <c r="Z13" s="7">
        <v>7.63</v>
      </c>
      <c r="AA13" s="7">
        <v>1.06</v>
      </c>
      <c r="AB13" s="7">
        <v>0.99299999999999999</v>
      </c>
      <c r="AC13" s="11">
        <f t="shared" si="0"/>
        <v>94.503333333333316</v>
      </c>
      <c r="AD13" s="12">
        <f t="shared" si="1"/>
        <v>137.68662507665735</v>
      </c>
    </row>
    <row r="14" spans="1:81" x14ac:dyDescent="0.25">
      <c r="A14" s="16" t="s">
        <v>52</v>
      </c>
      <c r="B14" s="7">
        <v>101.7</v>
      </c>
      <c r="C14" s="7">
        <v>10.28</v>
      </c>
      <c r="D14" s="7">
        <v>5.16</v>
      </c>
      <c r="E14" s="7" t="s">
        <v>166</v>
      </c>
      <c r="F14" s="7" t="s">
        <v>167</v>
      </c>
      <c r="G14" s="7" t="s">
        <v>167</v>
      </c>
      <c r="H14" s="7">
        <v>922.31</v>
      </c>
      <c r="I14" s="7">
        <v>90.16</v>
      </c>
      <c r="J14" s="7">
        <v>2.52</v>
      </c>
      <c r="K14" s="7">
        <v>94.42</v>
      </c>
      <c r="L14" s="7">
        <v>9.66</v>
      </c>
      <c r="M14" s="7">
        <v>2.48</v>
      </c>
      <c r="N14" s="7">
        <v>99.28</v>
      </c>
      <c r="O14" s="7">
        <v>10.88</v>
      </c>
      <c r="P14" s="7">
        <v>2.84</v>
      </c>
      <c r="Q14" s="7">
        <v>4.13</v>
      </c>
      <c r="R14" s="7">
        <v>1.22</v>
      </c>
      <c r="S14" s="7">
        <v>1.97</v>
      </c>
      <c r="T14" s="7">
        <v>3376.19</v>
      </c>
      <c r="U14" s="7">
        <v>363.19</v>
      </c>
      <c r="V14" s="7">
        <v>2.38</v>
      </c>
      <c r="W14" s="7">
        <v>36.119999999999997</v>
      </c>
      <c r="X14" s="7">
        <v>4.2300000000000004</v>
      </c>
      <c r="Y14" s="7">
        <v>1.92</v>
      </c>
      <c r="Z14" s="7">
        <v>449.69</v>
      </c>
      <c r="AA14" s="7">
        <v>50.6</v>
      </c>
      <c r="AB14" s="7">
        <v>1.68</v>
      </c>
      <c r="AC14" s="11">
        <f t="shared" si="0"/>
        <v>635.48</v>
      </c>
      <c r="AD14" s="12">
        <f t="shared" si="1"/>
        <v>1149.6144298478016</v>
      </c>
    </row>
    <row r="15" spans="1:81" x14ac:dyDescent="0.25">
      <c r="A15" s="16" t="s">
        <v>53</v>
      </c>
      <c r="B15" s="7">
        <v>4.01</v>
      </c>
      <c r="C15" s="7">
        <v>0.53</v>
      </c>
      <c r="D15" s="7">
        <v>0.255</v>
      </c>
      <c r="E15" s="7">
        <v>5.36</v>
      </c>
      <c r="F15" s="7">
        <v>0.56999999999999995</v>
      </c>
      <c r="G15" s="7">
        <v>0.26</v>
      </c>
      <c r="H15" s="7">
        <v>6.31</v>
      </c>
      <c r="I15" s="7">
        <v>0.61</v>
      </c>
      <c r="J15" s="7">
        <v>0.20799999999999999</v>
      </c>
      <c r="K15" s="7">
        <v>5.14</v>
      </c>
      <c r="L15" s="7">
        <v>0.47</v>
      </c>
      <c r="M15" s="7">
        <v>0.255</v>
      </c>
      <c r="N15" s="7">
        <v>10.3</v>
      </c>
      <c r="O15" s="7">
        <v>1.04</v>
      </c>
      <c r="P15" s="7">
        <v>0.27100000000000002</v>
      </c>
      <c r="Q15" s="7">
        <v>4.54</v>
      </c>
      <c r="R15" s="7">
        <v>0.53</v>
      </c>
      <c r="S15" s="7">
        <v>0.32900000000000001</v>
      </c>
      <c r="T15" s="7" t="s">
        <v>83</v>
      </c>
      <c r="U15" s="7">
        <v>0.92</v>
      </c>
      <c r="V15" s="7">
        <v>0.23799999999999999</v>
      </c>
      <c r="W15" s="7">
        <v>10.52</v>
      </c>
      <c r="X15" s="7">
        <v>0.91</v>
      </c>
      <c r="Y15" s="7">
        <v>0.20300000000000001</v>
      </c>
      <c r="Z15" s="7">
        <v>5.18</v>
      </c>
      <c r="AA15" s="7">
        <v>0.55000000000000004</v>
      </c>
      <c r="AB15" s="7">
        <v>0.157</v>
      </c>
      <c r="AC15" s="11">
        <f t="shared" si="0"/>
        <v>6.4200000000000008</v>
      </c>
      <c r="AD15" s="12">
        <f t="shared" si="1"/>
        <v>2.5500308121387736</v>
      </c>
    </row>
    <row r="16" spans="1:81" x14ac:dyDescent="0.25">
      <c r="A16" s="16" t="s">
        <v>54</v>
      </c>
      <c r="B16" s="7">
        <v>19.72</v>
      </c>
      <c r="C16" s="7">
        <v>5.89</v>
      </c>
      <c r="D16" s="7">
        <v>10.55</v>
      </c>
      <c r="E16" s="7" t="s">
        <v>166</v>
      </c>
      <c r="F16" s="7" t="s">
        <v>167</v>
      </c>
      <c r="G16" s="7" t="s">
        <v>167</v>
      </c>
      <c r="H16" s="7">
        <v>17.77</v>
      </c>
      <c r="I16" s="7">
        <v>3.93</v>
      </c>
      <c r="J16" s="7">
        <v>6.75</v>
      </c>
      <c r="K16" s="7">
        <v>10.69</v>
      </c>
      <c r="L16" s="7">
        <v>3.22</v>
      </c>
      <c r="M16" s="7">
        <v>7.27</v>
      </c>
      <c r="N16" s="7" t="s">
        <v>166</v>
      </c>
      <c r="O16" s="7" t="s">
        <v>167</v>
      </c>
      <c r="P16" s="7" t="s">
        <v>167</v>
      </c>
      <c r="Q16" s="7" t="s">
        <v>166</v>
      </c>
      <c r="R16" s="7" t="s">
        <v>167</v>
      </c>
      <c r="S16" s="7" t="s">
        <v>167</v>
      </c>
      <c r="T16" s="7" t="s">
        <v>166</v>
      </c>
      <c r="U16" s="7" t="s">
        <v>167</v>
      </c>
      <c r="V16" s="7" t="s">
        <v>167</v>
      </c>
      <c r="W16" s="7">
        <v>6.91</v>
      </c>
      <c r="X16" s="7">
        <v>2.84</v>
      </c>
      <c r="Y16" s="7">
        <v>6.57</v>
      </c>
      <c r="Z16" s="7">
        <v>1456.08</v>
      </c>
      <c r="AA16" s="7">
        <v>168.69</v>
      </c>
      <c r="AB16" s="7">
        <v>5.38</v>
      </c>
      <c r="AC16" s="11">
        <f t="shared" si="0"/>
        <v>302.23399999999998</v>
      </c>
      <c r="AD16" s="12">
        <f t="shared" si="1"/>
        <v>645.04044216622572</v>
      </c>
    </row>
    <row r="17" spans="1:30" x14ac:dyDescent="0.25">
      <c r="A17" s="16" t="s">
        <v>55</v>
      </c>
      <c r="B17" s="7">
        <v>0.20799999999999999</v>
      </c>
      <c r="C17" s="7">
        <v>9.2999999999999999E-2</v>
      </c>
      <c r="D17" s="7">
        <v>0.122</v>
      </c>
      <c r="E17" s="7" t="s">
        <v>166</v>
      </c>
      <c r="F17" s="7" t="s">
        <v>167</v>
      </c>
      <c r="G17" s="7" t="s">
        <v>167</v>
      </c>
      <c r="H17" s="7">
        <v>0.47199999999999998</v>
      </c>
      <c r="I17" s="7">
        <v>9.4E-2</v>
      </c>
      <c r="J17" s="7">
        <v>7.46E-2</v>
      </c>
      <c r="K17" s="7">
        <v>0.23699999999999999</v>
      </c>
      <c r="L17" s="7">
        <v>6.3E-2</v>
      </c>
      <c r="M17" s="7">
        <v>0.106</v>
      </c>
      <c r="N17" s="7">
        <v>0.27</v>
      </c>
      <c r="O17" s="7">
        <v>0.12</v>
      </c>
      <c r="P17" s="7">
        <v>0.157</v>
      </c>
      <c r="Q17" s="7">
        <v>0.222</v>
      </c>
      <c r="R17" s="7">
        <v>6.7000000000000004E-2</v>
      </c>
      <c r="S17" s="7">
        <v>6.2199999999999998E-2</v>
      </c>
      <c r="T17" s="7" t="s">
        <v>166</v>
      </c>
      <c r="U17" s="7" t="s">
        <v>167</v>
      </c>
      <c r="V17" s="7" t="s">
        <v>167</v>
      </c>
      <c r="W17" s="7" t="s">
        <v>166</v>
      </c>
      <c r="X17" s="7" t="s">
        <v>167</v>
      </c>
      <c r="Y17" s="7" t="s">
        <v>167</v>
      </c>
      <c r="Z17" s="7">
        <v>2.0099999999999998</v>
      </c>
      <c r="AA17" s="7">
        <v>0.25</v>
      </c>
      <c r="AB17" s="7">
        <v>6.6000000000000003E-2</v>
      </c>
      <c r="AC17" s="11">
        <f t="shared" si="0"/>
        <v>0.5698333333333333</v>
      </c>
      <c r="AD17" s="12">
        <f t="shared" si="1"/>
        <v>0.71221356815681802</v>
      </c>
    </row>
    <row r="18" spans="1:30" x14ac:dyDescent="0.25">
      <c r="A18" s="16" t="s">
        <v>56</v>
      </c>
      <c r="B18" s="7">
        <v>6.71</v>
      </c>
      <c r="C18" s="7">
        <v>0.79</v>
      </c>
      <c r="D18" s="7">
        <v>0.107</v>
      </c>
      <c r="E18" s="7">
        <v>7.63</v>
      </c>
      <c r="F18" s="7">
        <v>0.81</v>
      </c>
      <c r="G18" s="7">
        <v>8.0600000000000005E-2</v>
      </c>
      <c r="H18" s="7">
        <v>12.75</v>
      </c>
      <c r="I18" s="7">
        <v>1.24</v>
      </c>
      <c r="J18" s="7">
        <v>0</v>
      </c>
      <c r="K18" s="7">
        <v>16.329999999999998</v>
      </c>
      <c r="L18" s="7">
        <v>1.51</v>
      </c>
      <c r="M18" s="7">
        <v>0.152</v>
      </c>
      <c r="N18" s="7">
        <v>2.8</v>
      </c>
      <c r="O18" s="7">
        <v>0.46</v>
      </c>
      <c r="P18" s="7">
        <v>0.186</v>
      </c>
      <c r="Q18" s="7">
        <v>2.1</v>
      </c>
      <c r="R18" s="7">
        <v>0.32</v>
      </c>
      <c r="S18" s="7">
        <v>0.115</v>
      </c>
      <c r="T18" s="7">
        <v>0.192</v>
      </c>
      <c r="U18" s="7">
        <v>9.5000000000000001E-2</v>
      </c>
      <c r="V18" s="7">
        <v>0.13500000000000001</v>
      </c>
      <c r="W18" s="7">
        <v>27.55</v>
      </c>
      <c r="X18" s="7">
        <v>2.68</v>
      </c>
      <c r="Y18" s="7">
        <v>6.6299999999999998E-2</v>
      </c>
      <c r="Z18" s="7">
        <v>7.09</v>
      </c>
      <c r="AA18" s="7">
        <v>0.81</v>
      </c>
      <c r="AB18" s="7">
        <v>5.7500000000000002E-2</v>
      </c>
      <c r="AC18" s="11">
        <f t="shared" si="0"/>
        <v>9.2391111111111108</v>
      </c>
      <c r="AD18" s="12">
        <f t="shared" si="1"/>
        <v>8.5570095308531187</v>
      </c>
    </row>
    <row r="19" spans="1:30" x14ac:dyDescent="0.25">
      <c r="A19" s="16" t="s">
        <v>57</v>
      </c>
      <c r="B19" s="7">
        <v>1.72</v>
      </c>
      <c r="C19" s="7">
        <v>0.28999999999999998</v>
      </c>
      <c r="D19" s="7">
        <v>0.31</v>
      </c>
      <c r="E19" s="7">
        <v>5.89</v>
      </c>
      <c r="F19" s="7">
        <v>0.55000000000000004</v>
      </c>
      <c r="G19" s="7">
        <v>9.01E-2</v>
      </c>
      <c r="H19" s="7">
        <v>9.24</v>
      </c>
      <c r="I19" s="7">
        <v>0.81</v>
      </c>
      <c r="J19" s="7">
        <v>0</v>
      </c>
      <c r="K19" s="7">
        <v>5.1100000000000003</v>
      </c>
      <c r="L19" s="7">
        <v>0.45</v>
      </c>
      <c r="M19" s="7">
        <v>9.4600000000000004E-2</v>
      </c>
      <c r="N19" s="7">
        <v>7.24</v>
      </c>
      <c r="O19" s="7">
        <v>0.73</v>
      </c>
      <c r="P19" s="7">
        <v>0.104</v>
      </c>
      <c r="Q19" s="7">
        <v>13.39</v>
      </c>
      <c r="R19" s="7">
        <v>1.21</v>
      </c>
      <c r="S19" s="7">
        <v>0.23200000000000001</v>
      </c>
      <c r="T19" s="7">
        <v>1.45</v>
      </c>
      <c r="U19" s="7">
        <v>0.19</v>
      </c>
      <c r="V19" s="7">
        <v>7.5200000000000003E-2</v>
      </c>
      <c r="W19" s="7">
        <v>11.22</v>
      </c>
      <c r="X19" s="7">
        <v>1</v>
      </c>
      <c r="Y19" s="7">
        <v>0</v>
      </c>
      <c r="Z19" s="7">
        <v>7.42</v>
      </c>
      <c r="AA19" s="7">
        <v>0.72</v>
      </c>
      <c r="AB19" s="7">
        <v>0</v>
      </c>
      <c r="AC19" s="11">
        <f t="shared" si="0"/>
        <v>6.9644444444444451</v>
      </c>
      <c r="AD19" s="12">
        <f t="shared" si="1"/>
        <v>3.9900786681189353</v>
      </c>
    </row>
    <row r="20" spans="1:30" x14ac:dyDescent="0.25">
      <c r="A20" s="16" t="s">
        <v>58</v>
      </c>
      <c r="B20" s="7">
        <v>4.54</v>
      </c>
      <c r="C20" s="7">
        <v>0.84</v>
      </c>
      <c r="D20" s="7">
        <v>0.39800000000000002</v>
      </c>
      <c r="E20" s="7">
        <v>4.29</v>
      </c>
      <c r="F20" s="7">
        <v>0.72</v>
      </c>
      <c r="G20" s="7">
        <v>0.47899999999999998</v>
      </c>
      <c r="H20" s="7">
        <v>157.47999999999999</v>
      </c>
      <c r="I20" s="7">
        <v>10.14</v>
      </c>
      <c r="J20" s="7">
        <v>0.27100000000000002</v>
      </c>
      <c r="K20" s="7">
        <v>1.89</v>
      </c>
      <c r="L20" s="7">
        <v>0.32</v>
      </c>
      <c r="M20" s="7">
        <v>0.28799999999999998</v>
      </c>
      <c r="N20" s="7">
        <v>35.729999999999997</v>
      </c>
      <c r="O20" s="7">
        <v>3.13</v>
      </c>
      <c r="P20" s="7">
        <v>0.35499999999999998</v>
      </c>
      <c r="Q20" s="7">
        <v>6.29</v>
      </c>
      <c r="R20" s="7">
        <v>0.85</v>
      </c>
      <c r="S20" s="7">
        <v>0.36</v>
      </c>
      <c r="T20" s="7">
        <v>0.61</v>
      </c>
      <c r="U20" s="7">
        <v>0.3</v>
      </c>
      <c r="V20" s="7">
        <v>0.47199999999999998</v>
      </c>
      <c r="W20" s="7">
        <v>3.59</v>
      </c>
      <c r="X20" s="7">
        <v>0.45</v>
      </c>
      <c r="Y20" s="7">
        <v>0</v>
      </c>
      <c r="Z20" s="7">
        <v>14.35</v>
      </c>
      <c r="AA20" s="7">
        <v>1.4</v>
      </c>
      <c r="AB20" s="7">
        <v>0.313</v>
      </c>
      <c r="AC20" s="11">
        <f t="shared" si="0"/>
        <v>25.418888888888887</v>
      </c>
      <c r="AD20" s="12">
        <f t="shared" si="1"/>
        <v>50.698667005268604</v>
      </c>
    </row>
    <row r="21" spans="1:30" x14ac:dyDescent="0.25">
      <c r="A21" s="16" t="s">
        <v>59</v>
      </c>
      <c r="B21" s="7" t="s">
        <v>166</v>
      </c>
      <c r="C21" s="7" t="s">
        <v>167</v>
      </c>
      <c r="D21" s="7" t="s">
        <v>167</v>
      </c>
      <c r="E21" s="7" t="s">
        <v>166</v>
      </c>
      <c r="F21" s="7" t="s">
        <v>167</v>
      </c>
      <c r="G21" s="7" t="s">
        <v>167</v>
      </c>
      <c r="H21" s="7">
        <v>1.1399999999999999</v>
      </c>
      <c r="I21" s="7">
        <v>0.24</v>
      </c>
      <c r="J21" s="7">
        <v>0.23</v>
      </c>
      <c r="K21" s="7">
        <v>0.15</v>
      </c>
      <c r="L21" s="7">
        <v>7.9000000000000001E-2</v>
      </c>
      <c r="M21" s="7">
        <v>0.14799999999999999</v>
      </c>
      <c r="N21" s="7">
        <v>0.42</v>
      </c>
      <c r="O21" s="7">
        <v>0.22</v>
      </c>
      <c r="P21" s="7">
        <v>0.29399999999999998</v>
      </c>
      <c r="Q21" s="7" t="s">
        <v>166</v>
      </c>
      <c r="R21" s="7" t="s">
        <v>167</v>
      </c>
      <c r="S21" s="7" t="s">
        <v>167</v>
      </c>
      <c r="T21" s="7" t="s">
        <v>166</v>
      </c>
      <c r="U21" s="7" t="s">
        <v>167</v>
      </c>
      <c r="V21" s="7" t="s">
        <v>167</v>
      </c>
      <c r="W21" s="7">
        <v>0.20200000000000001</v>
      </c>
      <c r="X21" s="7">
        <v>8.3000000000000004E-2</v>
      </c>
      <c r="Y21" s="7">
        <v>0.14199999999999999</v>
      </c>
      <c r="Z21" s="7">
        <v>2.65</v>
      </c>
      <c r="AA21" s="7">
        <v>0.37</v>
      </c>
      <c r="AB21" s="7">
        <v>0.13700000000000001</v>
      </c>
      <c r="AC21" s="11">
        <f t="shared" si="0"/>
        <v>0.91239999999999988</v>
      </c>
      <c r="AD21" s="12">
        <f t="shared" si="1"/>
        <v>1.0487415315510302</v>
      </c>
    </row>
    <row r="22" spans="1:30" x14ac:dyDescent="0.25">
      <c r="A22" s="16" t="s">
        <v>60</v>
      </c>
      <c r="B22" s="7" t="s">
        <v>166</v>
      </c>
      <c r="C22" s="7" t="s">
        <v>167</v>
      </c>
      <c r="D22" s="7" t="s">
        <v>167</v>
      </c>
      <c r="E22" s="7" t="s">
        <v>166</v>
      </c>
      <c r="F22" s="7" t="s">
        <v>167</v>
      </c>
      <c r="G22" s="7" t="s">
        <v>167</v>
      </c>
      <c r="H22" s="7" t="s">
        <v>166</v>
      </c>
      <c r="I22" s="7" t="s">
        <v>167</v>
      </c>
      <c r="J22" s="7" t="s">
        <v>167</v>
      </c>
      <c r="K22" s="7" t="s">
        <v>166</v>
      </c>
      <c r="L22" s="7" t="s">
        <v>167</v>
      </c>
      <c r="M22" s="7" t="s">
        <v>167</v>
      </c>
      <c r="N22" s="7" t="s">
        <v>166</v>
      </c>
      <c r="O22" s="7" t="s">
        <v>167</v>
      </c>
      <c r="P22" s="7" t="s">
        <v>167</v>
      </c>
      <c r="Q22" s="7" t="s">
        <v>166</v>
      </c>
      <c r="R22" s="7" t="s">
        <v>167</v>
      </c>
      <c r="S22" s="7" t="s">
        <v>167</v>
      </c>
      <c r="T22" s="7" t="s">
        <v>166</v>
      </c>
      <c r="U22" s="7" t="s">
        <v>167</v>
      </c>
      <c r="V22" s="7" t="s">
        <v>167</v>
      </c>
      <c r="W22" s="7" t="s">
        <v>166</v>
      </c>
      <c r="X22" s="7" t="s">
        <v>167</v>
      </c>
      <c r="Y22" s="7" t="s">
        <v>167</v>
      </c>
      <c r="Z22" s="7" t="s">
        <v>166</v>
      </c>
      <c r="AA22" s="7">
        <v>0.94</v>
      </c>
      <c r="AB22" s="7">
        <v>1.88</v>
      </c>
      <c r="AC22" s="11" t="s">
        <v>167</v>
      </c>
      <c r="AD22" s="12" t="s">
        <v>167</v>
      </c>
    </row>
    <row r="23" spans="1:30" x14ac:dyDescent="0.25">
      <c r="A23" s="16" t="s">
        <v>61</v>
      </c>
      <c r="B23" s="7" t="s">
        <v>166</v>
      </c>
      <c r="C23" s="7" t="s">
        <v>167</v>
      </c>
      <c r="D23" s="7" t="s">
        <v>167</v>
      </c>
      <c r="E23" s="7">
        <v>0.98</v>
      </c>
      <c r="F23" s="7">
        <v>0.14000000000000001</v>
      </c>
      <c r="G23" s="7">
        <v>7.4999999999999997E-2</v>
      </c>
      <c r="H23" s="7" t="s">
        <v>166</v>
      </c>
      <c r="I23" s="7" t="s">
        <v>167</v>
      </c>
      <c r="J23" s="7" t="s">
        <v>167</v>
      </c>
      <c r="K23" s="7" t="s">
        <v>166</v>
      </c>
      <c r="L23" s="7" t="s">
        <v>167</v>
      </c>
      <c r="M23" s="7" t="s">
        <v>167</v>
      </c>
      <c r="N23" s="7" t="s">
        <v>166</v>
      </c>
      <c r="O23" s="7" t="s">
        <v>167</v>
      </c>
      <c r="P23" s="7" t="s">
        <v>167</v>
      </c>
      <c r="Q23" s="7" t="s">
        <v>166</v>
      </c>
      <c r="R23" s="7" t="s">
        <v>167</v>
      </c>
      <c r="S23" s="7" t="s">
        <v>167</v>
      </c>
      <c r="T23" s="7">
        <v>6.97</v>
      </c>
      <c r="U23" s="7">
        <v>0.55000000000000004</v>
      </c>
      <c r="V23" s="7">
        <v>4.3900000000000002E-2</v>
      </c>
      <c r="W23" s="7">
        <v>0.66900000000000004</v>
      </c>
      <c r="X23" s="7">
        <v>0.08</v>
      </c>
      <c r="Y23" s="7">
        <v>3.7199999999999997E-2</v>
      </c>
      <c r="Z23" s="7">
        <v>6.5000000000000002E-2</v>
      </c>
      <c r="AA23" s="7">
        <v>2.9000000000000001E-2</v>
      </c>
      <c r="AB23" s="7">
        <v>2.2700000000000001E-2</v>
      </c>
      <c r="AC23" s="11">
        <f t="shared" si="0"/>
        <v>2.1709999999999998</v>
      </c>
      <c r="AD23" s="12">
        <f t="shared" si="1"/>
        <v>3.221807049881583</v>
      </c>
    </row>
    <row r="24" spans="1:30" x14ac:dyDescent="0.25">
      <c r="A24" s="16" t="s">
        <v>62</v>
      </c>
      <c r="B24" s="7" t="s">
        <v>166</v>
      </c>
      <c r="C24" s="7" t="s">
        <v>167</v>
      </c>
      <c r="D24" s="7" t="s">
        <v>167</v>
      </c>
      <c r="E24" s="7">
        <v>38.08</v>
      </c>
      <c r="F24" s="7">
        <v>2.4500000000000002</v>
      </c>
      <c r="G24" s="7">
        <v>0.77800000000000002</v>
      </c>
      <c r="H24" s="7">
        <v>2.0299999999999998</v>
      </c>
      <c r="I24" s="7">
        <v>0.4</v>
      </c>
      <c r="J24" s="7">
        <v>0.57899999999999996</v>
      </c>
      <c r="K24" s="7">
        <v>2.74</v>
      </c>
      <c r="L24" s="7">
        <v>0.37</v>
      </c>
      <c r="M24" s="7">
        <v>0.62</v>
      </c>
      <c r="N24" s="7">
        <v>4.25</v>
      </c>
      <c r="O24" s="7">
        <v>0.7</v>
      </c>
      <c r="P24" s="7">
        <v>0.77900000000000003</v>
      </c>
      <c r="Q24" s="7">
        <v>3.15</v>
      </c>
      <c r="R24" s="7">
        <v>0.48</v>
      </c>
      <c r="S24" s="7">
        <v>0.54600000000000004</v>
      </c>
      <c r="T24" s="7">
        <v>6.35</v>
      </c>
      <c r="U24" s="7">
        <v>0.7</v>
      </c>
      <c r="V24" s="7">
        <v>0.78800000000000003</v>
      </c>
      <c r="W24" s="7">
        <v>3.74</v>
      </c>
      <c r="X24" s="7">
        <v>0.43</v>
      </c>
      <c r="Y24" s="7">
        <v>0.60599999999999998</v>
      </c>
      <c r="Z24" s="7">
        <v>16.829999999999998</v>
      </c>
      <c r="AA24" s="7">
        <v>1.31</v>
      </c>
      <c r="AB24" s="7">
        <v>0.57799999999999996</v>
      </c>
      <c r="AC24" s="11">
        <f t="shared" si="0"/>
        <v>9.6462500000000002</v>
      </c>
      <c r="AD24" s="12">
        <f t="shared" si="1"/>
        <v>12.437603050542215</v>
      </c>
    </row>
    <row r="25" spans="1:30" x14ac:dyDescent="0.25">
      <c r="A25" s="16" t="s">
        <v>63</v>
      </c>
      <c r="B25" s="7">
        <v>232.78</v>
      </c>
      <c r="C25" s="7">
        <v>13.97</v>
      </c>
      <c r="D25" s="7">
        <v>0.58099999999999996</v>
      </c>
      <c r="E25" s="7">
        <v>81.400000000000006</v>
      </c>
      <c r="F25" s="7">
        <v>5.15</v>
      </c>
      <c r="G25" s="7">
        <v>0.33200000000000002</v>
      </c>
      <c r="H25" s="7">
        <v>322.2</v>
      </c>
      <c r="I25" s="7">
        <v>19.899999999999999</v>
      </c>
      <c r="J25" s="7">
        <v>0.32900000000000001</v>
      </c>
      <c r="K25" s="7">
        <v>88.87</v>
      </c>
      <c r="L25" s="7">
        <v>5.65</v>
      </c>
      <c r="M25" s="7">
        <v>0.28899999999999998</v>
      </c>
      <c r="N25" s="7">
        <v>76.290000000000006</v>
      </c>
      <c r="O25" s="7">
        <v>5.26</v>
      </c>
      <c r="P25" s="7">
        <v>0.372</v>
      </c>
      <c r="Q25" s="7">
        <v>66.430000000000007</v>
      </c>
      <c r="R25" s="7">
        <v>4.58</v>
      </c>
      <c r="S25" s="7">
        <v>0.11700000000000001</v>
      </c>
      <c r="T25" s="7">
        <v>3.46</v>
      </c>
      <c r="U25" s="7">
        <v>0.42</v>
      </c>
      <c r="V25" s="7">
        <v>0.23699999999999999</v>
      </c>
      <c r="W25" s="7">
        <v>80.290000000000006</v>
      </c>
      <c r="X25" s="7">
        <v>5.48</v>
      </c>
      <c r="Y25" s="7">
        <v>0.11600000000000001</v>
      </c>
      <c r="Z25" s="7">
        <v>287.93</v>
      </c>
      <c r="AA25" s="7">
        <v>19.7</v>
      </c>
      <c r="AB25" s="7">
        <v>0.19900000000000001</v>
      </c>
      <c r="AC25" s="11">
        <f t="shared" si="0"/>
        <v>137.73888888888891</v>
      </c>
      <c r="AD25" s="12">
        <f t="shared" si="1"/>
        <v>112.56689194035299</v>
      </c>
    </row>
    <row r="26" spans="1:30" x14ac:dyDescent="0.25">
      <c r="A26" s="16" t="s">
        <v>64</v>
      </c>
      <c r="B26" s="7">
        <v>0.16600000000000001</v>
      </c>
      <c r="C26" s="7">
        <v>6.4000000000000001E-2</v>
      </c>
      <c r="D26" s="7">
        <v>5.8400000000000001E-2</v>
      </c>
      <c r="E26" s="7">
        <v>0.27400000000000002</v>
      </c>
      <c r="F26" s="7">
        <v>6.6000000000000003E-2</v>
      </c>
      <c r="G26" s="7">
        <v>3.1300000000000001E-2</v>
      </c>
      <c r="H26" s="7">
        <v>7.9000000000000001E-2</v>
      </c>
      <c r="I26" s="7">
        <v>3.3000000000000002E-2</v>
      </c>
      <c r="J26" s="7">
        <v>2.7799999999999998E-2</v>
      </c>
      <c r="K26" s="7">
        <v>3.5999999999999997E-2</v>
      </c>
      <c r="L26" s="7">
        <v>1.4999999999999999E-2</v>
      </c>
      <c r="M26" s="7">
        <v>0</v>
      </c>
      <c r="N26" s="7">
        <v>0.13700000000000001</v>
      </c>
      <c r="O26" s="7">
        <v>5.2999999999999999E-2</v>
      </c>
      <c r="P26" s="7">
        <v>0</v>
      </c>
      <c r="Q26" s="7">
        <v>0.79</v>
      </c>
      <c r="R26" s="7">
        <v>0.12</v>
      </c>
      <c r="S26" s="7">
        <v>4.48E-2</v>
      </c>
      <c r="T26" s="7">
        <v>0.45600000000000002</v>
      </c>
      <c r="U26" s="7">
        <v>8.3000000000000004E-2</v>
      </c>
      <c r="V26" s="7">
        <v>6.0600000000000001E-2</v>
      </c>
      <c r="W26" s="7">
        <v>0.18099999999999999</v>
      </c>
      <c r="X26" s="7">
        <v>3.5999999999999997E-2</v>
      </c>
      <c r="Y26" s="7">
        <v>0</v>
      </c>
      <c r="Z26" s="7">
        <v>8.85</v>
      </c>
      <c r="AA26" s="7">
        <v>0.82</v>
      </c>
      <c r="AB26" s="7">
        <v>0</v>
      </c>
      <c r="AC26" s="11">
        <f t="shared" si="0"/>
        <v>1.2187777777777777</v>
      </c>
      <c r="AD26" s="12">
        <f t="shared" si="1"/>
        <v>2.8711378745097638</v>
      </c>
    </row>
    <row r="27" spans="1:30" x14ac:dyDescent="0.25">
      <c r="A27" s="16" t="s">
        <v>65</v>
      </c>
      <c r="B27" s="7">
        <v>0.65</v>
      </c>
      <c r="C27" s="7">
        <v>0.12</v>
      </c>
      <c r="D27" s="7">
        <v>4.2000000000000003E-2</v>
      </c>
      <c r="E27" s="7">
        <v>0.27400000000000002</v>
      </c>
      <c r="F27" s="7">
        <v>6.9000000000000006E-2</v>
      </c>
      <c r="G27" s="7">
        <v>5.5300000000000002E-2</v>
      </c>
      <c r="H27" s="7">
        <v>0.214</v>
      </c>
      <c r="I27" s="7">
        <v>5.2999999999999999E-2</v>
      </c>
      <c r="J27" s="7">
        <v>2.8500000000000001E-2</v>
      </c>
      <c r="K27" s="7">
        <v>0.53900000000000003</v>
      </c>
      <c r="L27" s="7">
        <v>7.0000000000000007E-2</v>
      </c>
      <c r="M27" s="7">
        <v>3.0200000000000001E-2</v>
      </c>
      <c r="N27" s="7">
        <v>2.2400000000000002</v>
      </c>
      <c r="O27" s="7">
        <v>0.27</v>
      </c>
      <c r="P27" s="7">
        <v>6.4500000000000002E-2</v>
      </c>
      <c r="Q27" s="7">
        <v>0.24</v>
      </c>
      <c r="R27" s="7">
        <v>5.8999999999999997E-2</v>
      </c>
      <c r="S27" s="7">
        <v>2.6700000000000002E-2</v>
      </c>
      <c r="T27" s="7">
        <v>0.48299999999999998</v>
      </c>
      <c r="U27" s="7">
        <v>8.5999999999999993E-2</v>
      </c>
      <c r="V27" s="7">
        <v>7.0000000000000007E-2</v>
      </c>
      <c r="W27" s="7">
        <v>0.28799999999999998</v>
      </c>
      <c r="X27" s="7">
        <v>4.8000000000000001E-2</v>
      </c>
      <c r="Y27" s="7">
        <v>2.6700000000000002E-2</v>
      </c>
      <c r="Z27" s="7">
        <v>22.58</v>
      </c>
      <c r="AA27" s="7">
        <v>1.77</v>
      </c>
      <c r="AB27" s="7">
        <v>2.3199999999999998E-2</v>
      </c>
      <c r="AC27" s="11">
        <f t="shared" si="0"/>
        <v>3.0564444444444443</v>
      </c>
      <c r="AD27" s="12">
        <f t="shared" si="1"/>
        <v>7.3485121982465111</v>
      </c>
    </row>
    <row r="28" spans="1:30" x14ac:dyDescent="0.25">
      <c r="A28" s="16" t="s">
        <v>66</v>
      </c>
      <c r="B28" s="7">
        <v>0.25</v>
      </c>
      <c r="C28" s="7">
        <v>0.2</v>
      </c>
      <c r="D28" s="7">
        <v>0.22600000000000001</v>
      </c>
      <c r="E28" s="7" t="s">
        <v>166</v>
      </c>
      <c r="F28" s="7" t="s">
        <v>167</v>
      </c>
      <c r="G28" s="7" t="s">
        <v>167</v>
      </c>
      <c r="H28" s="7">
        <v>2.61</v>
      </c>
      <c r="I28" s="7">
        <v>0.46</v>
      </c>
      <c r="J28" s="7">
        <v>0.217</v>
      </c>
      <c r="K28" s="7">
        <v>0.13400000000000001</v>
      </c>
      <c r="L28" s="7">
        <v>6.8000000000000005E-2</v>
      </c>
      <c r="M28" s="7">
        <v>0</v>
      </c>
      <c r="N28" s="7">
        <v>0.56999999999999995</v>
      </c>
      <c r="O28" s="7">
        <v>0.31</v>
      </c>
      <c r="P28" s="7">
        <v>0.34699999999999998</v>
      </c>
      <c r="Q28" s="7">
        <v>0.27</v>
      </c>
      <c r="R28" s="7">
        <v>0.18</v>
      </c>
      <c r="S28" s="7">
        <v>0.249</v>
      </c>
      <c r="T28" s="7">
        <v>2.64</v>
      </c>
      <c r="U28" s="7">
        <v>0.48</v>
      </c>
      <c r="V28" s="7">
        <v>0.29099999999999998</v>
      </c>
      <c r="W28" s="7">
        <v>0.151</v>
      </c>
      <c r="X28" s="7">
        <v>9.1999999999999998E-2</v>
      </c>
      <c r="Y28" s="7">
        <v>0.14399999999999999</v>
      </c>
      <c r="Z28" s="7">
        <v>6.4</v>
      </c>
      <c r="AA28" s="7">
        <v>0.86</v>
      </c>
      <c r="AB28" s="7">
        <v>0.125</v>
      </c>
      <c r="AC28" s="11">
        <f t="shared" si="0"/>
        <v>1.628125</v>
      </c>
      <c r="AD28" s="12">
        <f t="shared" si="1"/>
        <v>2.2050730106150356</v>
      </c>
    </row>
    <row r="29" spans="1:30" x14ac:dyDescent="0.25">
      <c r="A29" s="16" t="s">
        <v>67</v>
      </c>
      <c r="B29" s="7">
        <v>0.57999999999999996</v>
      </c>
      <c r="C29" s="7">
        <v>0.23</v>
      </c>
      <c r="D29" s="7">
        <v>0.17100000000000001</v>
      </c>
      <c r="E29" s="7" t="s">
        <v>166</v>
      </c>
      <c r="F29" s="7" t="s">
        <v>167</v>
      </c>
      <c r="G29" s="7" t="s">
        <v>167</v>
      </c>
      <c r="H29" s="7">
        <v>0.47</v>
      </c>
      <c r="I29" s="7">
        <v>0.17</v>
      </c>
      <c r="J29" s="7">
        <v>0.161</v>
      </c>
      <c r="K29" s="7">
        <v>0.37</v>
      </c>
      <c r="L29" s="7">
        <v>0.12</v>
      </c>
      <c r="M29" s="7">
        <v>0.17100000000000001</v>
      </c>
      <c r="N29" s="7" t="s">
        <v>166</v>
      </c>
      <c r="O29" s="7" t="s">
        <v>167</v>
      </c>
      <c r="P29" s="7" t="s">
        <v>167</v>
      </c>
      <c r="Q29" s="7" t="s">
        <v>166</v>
      </c>
      <c r="R29" s="7" t="s">
        <v>167</v>
      </c>
      <c r="S29" s="7" t="s">
        <v>167</v>
      </c>
      <c r="T29" s="7">
        <v>1.01</v>
      </c>
      <c r="U29" s="7">
        <v>0.23</v>
      </c>
      <c r="V29" s="7">
        <v>0.124</v>
      </c>
      <c r="W29" s="7">
        <v>0.8</v>
      </c>
      <c r="X29" s="7">
        <v>0.16</v>
      </c>
      <c r="Y29" s="7">
        <v>0.105</v>
      </c>
      <c r="Z29" s="7">
        <v>0.17899999999999999</v>
      </c>
      <c r="AA29" s="7">
        <v>9.8000000000000004E-2</v>
      </c>
      <c r="AB29" s="7">
        <v>9.1300000000000006E-2</v>
      </c>
      <c r="AC29" s="11">
        <f t="shared" si="0"/>
        <v>0.5681666666666666</v>
      </c>
      <c r="AD29" s="12">
        <f t="shared" si="1"/>
        <v>0.29982022391204177</v>
      </c>
    </row>
    <row r="30" spans="1:30" x14ac:dyDescent="0.25">
      <c r="A30" s="16" t="s">
        <v>68</v>
      </c>
      <c r="B30" s="7">
        <v>19.86</v>
      </c>
      <c r="C30" s="7">
        <v>1.98</v>
      </c>
      <c r="D30" s="7">
        <v>0</v>
      </c>
      <c r="E30" s="7">
        <v>7.58</v>
      </c>
      <c r="F30" s="7">
        <v>0.92</v>
      </c>
      <c r="G30" s="7">
        <v>0</v>
      </c>
      <c r="H30" s="7">
        <v>30.3</v>
      </c>
      <c r="I30" s="7">
        <v>2.54</v>
      </c>
      <c r="J30" s="7">
        <v>0.223</v>
      </c>
      <c r="K30" s="7">
        <v>4.46</v>
      </c>
      <c r="L30" s="7">
        <v>0.51</v>
      </c>
      <c r="M30" s="7">
        <v>0</v>
      </c>
      <c r="N30" s="7">
        <v>3.22</v>
      </c>
      <c r="O30" s="7">
        <v>0.66</v>
      </c>
      <c r="P30" s="7">
        <v>0.29199999999999998</v>
      </c>
      <c r="Q30" s="7">
        <v>2.13</v>
      </c>
      <c r="R30" s="7">
        <v>0.43</v>
      </c>
      <c r="S30" s="7">
        <v>0.25600000000000001</v>
      </c>
      <c r="T30" s="7">
        <v>0.89</v>
      </c>
      <c r="U30" s="7">
        <v>0.25</v>
      </c>
      <c r="V30" s="7">
        <v>0.17299999999999999</v>
      </c>
      <c r="W30" s="7">
        <v>13.5</v>
      </c>
      <c r="X30" s="7">
        <v>1.24</v>
      </c>
      <c r="Y30" s="7">
        <v>0.20899999999999999</v>
      </c>
      <c r="Z30" s="7">
        <v>46.75</v>
      </c>
      <c r="AA30" s="7">
        <v>4.01</v>
      </c>
      <c r="AB30" s="7">
        <v>0.223</v>
      </c>
      <c r="AC30" s="11">
        <f t="shared" si="0"/>
        <v>14.298888888888889</v>
      </c>
      <c r="AD30" s="12">
        <f t="shared" si="1"/>
        <v>15.545270538369897</v>
      </c>
    </row>
    <row r="31" spans="1:30" x14ac:dyDescent="0.25">
      <c r="A31" s="16" t="s">
        <v>69</v>
      </c>
      <c r="B31" s="7" t="s">
        <v>166</v>
      </c>
      <c r="C31" s="7" t="s">
        <v>167</v>
      </c>
      <c r="D31" s="7" t="s">
        <v>167</v>
      </c>
      <c r="E31" s="7" t="s">
        <v>166</v>
      </c>
      <c r="F31" s="7" t="s">
        <v>167</v>
      </c>
      <c r="G31" s="7" t="s">
        <v>167</v>
      </c>
      <c r="H31" s="7" t="s">
        <v>166</v>
      </c>
      <c r="I31" s="7" t="s">
        <v>167</v>
      </c>
      <c r="J31" s="7" t="s">
        <v>167</v>
      </c>
      <c r="K31" s="7" t="s">
        <v>166</v>
      </c>
      <c r="L31" s="7" t="s">
        <v>167</v>
      </c>
      <c r="M31" s="7" t="s">
        <v>167</v>
      </c>
      <c r="N31" s="7">
        <v>0.25</v>
      </c>
      <c r="O31" s="7">
        <v>0.19</v>
      </c>
      <c r="P31" s="7">
        <v>0.224</v>
      </c>
      <c r="Q31" s="7" t="s">
        <v>166</v>
      </c>
      <c r="R31" s="7" t="s">
        <v>167</v>
      </c>
      <c r="S31" s="7" t="s">
        <v>167</v>
      </c>
      <c r="T31" s="7">
        <v>0.47</v>
      </c>
      <c r="U31" s="7">
        <v>0.2</v>
      </c>
      <c r="V31" s="7">
        <v>0.29399999999999998</v>
      </c>
      <c r="W31" s="7">
        <v>1.57</v>
      </c>
      <c r="X31" s="7">
        <v>0.27</v>
      </c>
      <c r="Y31" s="7">
        <v>0.316</v>
      </c>
      <c r="Z31" s="7" t="s">
        <v>166</v>
      </c>
      <c r="AA31" s="7" t="s">
        <v>167</v>
      </c>
      <c r="AB31" s="7" t="s">
        <v>167</v>
      </c>
      <c r="AC31" s="11">
        <f t="shared" si="0"/>
        <v>0.76333333333333331</v>
      </c>
      <c r="AD31" s="12">
        <f t="shared" si="1"/>
        <v>0.70720105580614989</v>
      </c>
    </row>
    <row r="32" spans="1:30" x14ac:dyDescent="0.25">
      <c r="A32" s="16" t="s">
        <v>70</v>
      </c>
      <c r="B32" s="7">
        <v>27.02</v>
      </c>
      <c r="C32" s="7">
        <v>2.31</v>
      </c>
      <c r="D32" s="7">
        <v>0.32700000000000001</v>
      </c>
      <c r="E32" s="7">
        <v>36.31</v>
      </c>
      <c r="F32" s="7">
        <v>2.94</v>
      </c>
      <c r="G32" s="7">
        <v>0.22500000000000001</v>
      </c>
      <c r="H32" s="7">
        <v>39.82</v>
      </c>
      <c r="I32" s="7">
        <v>3.31</v>
      </c>
      <c r="J32" s="7">
        <v>0.22500000000000001</v>
      </c>
      <c r="K32" s="7">
        <v>11.5</v>
      </c>
      <c r="L32" s="7">
        <v>1.03</v>
      </c>
      <c r="M32" s="7">
        <v>0.26400000000000001</v>
      </c>
      <c r="N32" s="7">
        <v>10.92</v>
      </c>
      <c r="O32" s="7">
        <v>1.18</v>
      </c>
      <c r="P32" s="7">
        <v>0.17699999999999999</v>
      </c>
      <c r="Q32" s="7">
        <v>14.64</v>
      </c>
      <c r="R32" s="7">
        <v>1.43</v>
      </c>
      <c r="S32" s="7">
        <v>0.14299999999999999</v>
      </c>
      <c r="T32" s="7">
        <v>12.73</v>
      </c>
      <c r="U32" s="7">
        <v>1.26</v>
      </c>
      <c r="V32" s="7">
        <v>0.23599999999999999</v>
      </c>
      <c r="W32" s="7">
        <v>5.39</v>
      </c>
      <c r="X32" s="7">
        <v>0.56999999999999995</v>
      </c>
      <c r="Y32" s="7">
        <v>0.21199999999999999</v>
      </c>
      <c r="Z32" s="7">
        <v>18.73</v>
      </c>
      <c r="AA32" s="7">
        <v>1.84</v>
      </c>
      <c r="AB32" s="7">
        <v>0.14899999999999999</v>
      </c>
      <c r="AC32" s="11">
        <f t="shared" si="0"/>
        <v>19.673333333333332</v>
      </c>
      <c r="AD32" s="12">
        <f t="shared" si="1"/>
        <v>12.03387094828593</v>
      </c>
    </row>
    <row r="33" spans="1:46" x14ac:dyDescent="0.25">
      <c r="A33" s="16" t="s">
        <v>71</v>
      </c>
      <c r="B33" s="7">
        <v>1.1599999999999999</v>
      </c>
      <c r="C33" s="7">
        <v>0.23</v>
      </c>
      <c r="D33" s="7">
        <v>0.115</v>
      </c>
      <c r="E33" s="7">
        <v>2.72</v>
      </c>
      <c r="F33" s="7">
        <v>0.34</v>
      </c>
      <c r="G33" s="7">
        <v>0.14899999999999999</v>
      </c>
      <c r="H33" s="7">
        <v>0.89</v>
      </c>
      <c r="I33" s="7">
        <v>0.17</v>
      </c>
      <c r="J33" s="7">
        <v>0.159</v>
      </c>
      <c r="K33" s="7">
        <v>2.11</v>
      </c>
      <c r="L33" s="7">
        <v>0.23</v>
      </c>
      <c r="M33" s="7">
        <v>9.6500000000000002E-2</v>
      </c>
      <c r="N33" s="7">
        <v>39.29</v>
      </c>
      <c r="O33" s="7">
        <v>3.25</v>
      </c>
      <c r="P33" s="7">
        <v>0.20399999999999999</v>
      </c>
      <c r="Q33" s="7">
        <v>0.28999999999999998</v>
      </c>
      <c r="R33" s="7">
        <v>0.1</v>
      </c>
      <c r="S33" s="7">
        <v>0.11799999999999999</v>
      </c>
      <c r="T33" s="7">
        <v>2.3199999999999998</v>
      </c>
      <c r="U33" s="7">
        <v>0.28999999999999998</v>
      </c>
      <c r="V33" s="7">
        <v>0.112</v>
      </c>
      <c r="W33" s="7">
        <v>0.95</v>
      </c>
      <c r="X33" s="7">
        <v>0.14000000000000001</v>
      </c>
      <c r="Y33" s="7">
        <v>0.13400000000000001</v>
      </c>
      <c r="Z33" s="7">
        <v>0.7</v>
      </c>
      <c r="AA33" s="7">
        <v>0.14000000000000001</v>
      </c>
      <c r="AB33" s="7">
        <v>9.9900000000000003E-2</v>
      </c>
      <c r="AC33" s="11">
        <f t="shared" si="0"/>
        <v>5.6033333333333344</v>
      </c>
      <c r="AD33" s="12">
        <f t="shared" si="1"/>
        <v>12.658866457941642</v>
      </c>
    </row>
    <row r="34" spans="1:46" x14ac:dyDescent="0.25">
      <c r="A34" s="16" t="s">
        <v>72</v>
      </c>
      <c r="B34" s="7">
        <v>0.3</v>
      </c>
      <c r="C34" s="7">
        <v>0.14000000000000001</v>
      </c>
      <c r="D34" s="7">
        <v>0.159</v>
      </c>
      <c r="E34" s="7">
        <v>0.28999999999999998</v>
      </c>
      <c r="F34" s="7">
        <v>0.11</v>
      </c>
      <c r="G34" s="7">
        <v>9.8500000000000004E-2</v>
      </c>
      <c r="H34" s="7">
        <v>0.47</v>
      </c>
      <c r="I34" s="7">
        <v>0.12</v>
      </c>
      <c r="J34" s="7">
        <v>8.7300000000000003E-2</v>
      </c>
      <c r="K34" s="7" t="s">
        <v>166</v>
      </c>
      <c r="L34" s="7" t="s">
        <v>167</v>
      </c>
      <c r="M34" s="7" t="s">
        <v>167</v>
      </c>
      <c r="N34" s="7">
        <v>0.106</v>
      </c>
      <c r="O34" s="7">
        <v>0.08</v>
      </c>
      <c r="P34" s="7">
        <v>8.0500000000000002E-2</v>
      </c>
      <c r="Q34" s="7" t="s">
        <v>166</v>
      </c>
      <c r="R34" s="7" t="s">
        <v>167</v>
      </c>
      <c r="S34" s="7" t="s">
        <v>167</v>
      </c>
      <c r="T34" s="7">
        <v>1.47</v>
      </c>
      <c r="U34" s="7">
        <v>0.22</v>
      </c>
      <c r="V34" s="7">
        <v>9.5200000000000007E-2</v>
      </c>
      <c r="W34" s="7" t="s">
        <v>166</v>
      </c>
      <c r="X34" s="7" t="s">
        <v>167</v>
      </c>
      <c r="Y34" s="7" t="s">
        <v>167</v>
      </c>
      <c r="Z34" s="7">
        <v>0.95</v>
      </c>
      <c r="AA34" s="7">
        <v>0.17</v>
      </c>
      <c r="AB34" s="7">
        <v>0</v>
      </c>
      <c r="AC34" s="11">
        <f t="shared" si="0"/>
        <v>0.59766666666666668</v>
      </c>
      <c r="AD34" s="12">
        <f t="shared" si="1"/>
        <v>0.5150540424719201</v>
      </c>
    </row>
    <row r="35" spans="1:46" ht="13.8" thickBot="1" x14ac:dyDescent="0.3">
      <c r="A35" s="17" t="s">
        <v>73</v>
      </c>
      <c r="B35" s="8">
        <v>10.14</v>
      </c>
      <c r="C35" s="8">
        <v>0.88</v>
      </c>
      <c r="D35" s="8">
        <v>0</v>
      </c>
      <c r="E35" s="8">
        <v>0.34</v>
      </c>
      <c r="F35" s="8">
        <v>0.1</v>
      </c>
      <c r="G35" s="8">
        <v>5.96E-2</v>
      </c>
      <c r="H35" s="8">
        <v>0.41</v>
      </c>
      <c r="I35" s="8">
        <v>0.1</v>
      </c>
      <c r="J35" s="8">
        <v>7.5200000000000003E-2</v>
      </c>
      <c r="K35" s="8">
        <v>2.5499999999999998</v>
      </c>
      <c r="L35" s="8">
        <v>0.24</v>
      </c>
      <c r="M35" s="8">
        <v>0.113</v>
      </c>
      <c r="N35" s="8" t="s">
        <v>166</v>
      </c>
      <c r="O35" s="8" t="s">
        <v>167</v>
      </c>
      <c r="P35" s="8" t="s">
        <v>167</v>
      </c>
      <c r="Q35" s="8">
        <v>0.193</v>
      </c>
      <c r="R35" s="8">
        <v>7.1999999999999995E-2</v>
      </c>
      <c r="S35" s="8">
        <v>4.99E-2</v>
      </c>
      <c r="T35" s="8">
        <v>8.5999999999999993E-2</v>
      </c>
      <c r="U35" s="8" t="s">
        <v>167</v>
      </c>
      <c r="V35" s="8">
        <v>8.2699999999999996E-2</v>
      </c>
      <c r="W35" s="8">
        <v>1.71</v>
      </c>
      <c r="X35" s="8" t="s">
        <v>167</v>
      </c>
      <c r="Y35" s="8">
        <v>2.04</v>
      </c>
      <c r="Z35" s="8">
        <v>0.67</v>
      </c>
      <c r="AA35" s="8" t="s">
        <v>167</v>
      </c>
      <c r="AB35" s="8">
        <v>6.13E-2</v>
      </c>
      <c r="AC35" s="13">
        <f t="shared" si="0"/>
        <v>2.0123750000000005</v>
      </c>
      <c r="AD35" s="14">
        <f t="shared" si="1"/>
        <v>3.3938225367149477</v>
      </c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</row>
    <row r="36" spans="1:46" ht="13.8" thickBot="1" x14ac:dyDescent="0.3">
      <c r="AE36" s="18"/>
      <c r="AF36" s="18"/>
      <c r="AG36" s="18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</row>
    <row r="37" spans="1:46" x14ac:dyDescent="0.25">
      <c r="A37" s="15"/>
      <c r="B37" s="6" t="s">
        <v>97</v>
      </c>
      <c r="C37" s="6" t="s">
        <v>84</v>
      </c>
      <c r="D37" s="6" t="s">
        <v>150</v>
      </c>
      <c r="E37" s="6" t="s">
        <v>98</v>
      </c>
      <c r="F37" s="6" t="s">
        <v>84</v>
      </c>
      <c r="G37" s="6" t="s">
        <v>150</v>
      </c>
      <c r="H37" s="6" t="s">
        <v>99</v>
      </c>
      <c r="I37" s="6" t="s">
        <v>84</v>
      </c>
      <c r="J37" s="6" t="s">
        <v>150</v>
      </c>
      <c r="K37" s="6" t="s">
        <v>100</v>
      </c>
      <c r="L37" s="6" t="s">
        <v>84</v>
      </c>
      <c r="M37" s="6" t="s">
        <v>150</v>
      </c>
      <c r="N37" s="6" t="s">
        <v>101</v>
      </c>
      <c r="O37" s="6" t="s">
        <v>84</v>
      </c>
      <c r="P37" s="6" t="s">
        <v>150</v>
      </c>
      <c r="Q37" s="6" t="s">
        <v>102</v>
      </c>
      <c r="R37" s="6" t="s">
        <v>84</v>
      </c>
      <c r="S37" s="6" t="s">
        <v>150</v>
      </c>
      <c r="T37" s="6" t="s">
        <v>103</v>
      </c>
      <c r="U37" s="6" t="s">
        <v>84</v>
      </c>
      <c r="V37" s="6" t="s">
        <v>150</v>
      </c>
      <c r="W37" s="6" t="s">
        <v>104</v>
      </c>
      <c r="X37" s="6" t="s">
        <v>84</v>
      </c>
      <c r="Y37" s="6" t="s">
        <v>150</v>
      </c>
      <c r="Z37" s="6" t="s">
        <v>105</v>
      </c>
      <c r="AA37" s="6" t="s">
        <v>84</v>
      </c>
      <c r="AB37" s="6" t="s">
        <v>150</v>
      </c>
      <c r="AC37" s="6" t="s">
        <v>106</v>
      </c>
      <c r="AD37" s="6" t="s">
        <v>84</v>
      </c>
      <c r="AE37" s="6" t="s">
        <v>150</v>
      </c>
      <c r="AF37" s="15" t="s">
        <v>168</v>
      </c>
      <c r="AG37" s="26" t="s">
        <v>169</v>
      </c>
    </row>
    <row r="38" spans="1:46" x14ac:dyDescent="0.25">
      <c r="A38" s="16" t="s">
        <v>41</v>
      </c>
      <c r="B38" s="7">
        <v>102.16</v>
      </c>
      <c r="C38" s="7">
        <v>7.27</v>
      </c>
      <c r="D38" s="7">
        <v>0.44</v>
      </c>
      <c r="E38" s="7">
        <v>261.69</v>
      </c>
      <c r="F38" s="7">
        <v>52.38</v>
      </c>
      <c r="G38" s="7">
        <v>0.60399999999999998</v>
      </c>
      <c r="H38" s="7">
        <v>103.39</v>
      </c>
      <c r="I38" s="7">
        <v>54.89</v>
      </c>
      <c r="J38" s="7">
        <v>0.56599999999999995</v>
      </c>
      <c r="K38" s="7">
        <v>105.66</v>
      </c>
      <c r="L38" s="7">
        <v>46.55</v>
      </c>
      <c r="M38" s="7">
        <v>0.58499999999999996</v>
      </c>
      <c r="N38" s="7">
        <v>189.02</v>
      </c>
      <c r="O38" s="7">
        <v>74.959999999999994</v>
      </c>
      <c r="P38" s="7">
        <v>0.35899999999999999</v>
      </c>
      <c r="Q38" s="7">
        <v>195.15</v>
      </c>
      <c r="R38" s="7">
        <v>85.49</v>
      </c>
      <c r="S38" s="7">
        <v>0.55500000000000005</v>
      </c>
      <c r="T38" s="7">
        <v>137.38</v>
      </c>
      <c r="U38" s="7">
        <v>77.45</v>
      </c>
      <c r="V38" s="7">
        <v>0.443</v>
      </c>
      <c r="W38" s="7">
        <v>214.5</v>
      </c>
      <c r="X38" s="7">
        <v>59.76</v>
      </c>
      <c r="Y38" s="7">
        <v>0.247</v>
      </c>
      <c r="Z38" s="7">
        <v>215.05</v>
      </c>
      <c r="AA38" s="7">
        <v>76.27</v>
      </c>
      <c r="AB38" s="7">
        <v>0.55800000000000005</v>
      </c>
      <c r="AC38" s="7">
        <v>182.6</v>
      </c>
      <c r="AD38" s="7">
        <v>113.06</v>
      </c>
      <c r="AE38" s="7">
        <v>0.56799999999999995</v>
      </c>
      <c r="AF38" s="11">
        <f>AVERAGE(B38,E38,H38,K38,N38,Q38,T38,W38,Z38,AC38)</f>
        <v>170.65999999999997</v>
      </c>
      <c r="AG38" s="12">
        <f>STDEV(B38,E38,H38,K38,N38,Q38,T38,W38,Z38,AC38)</f>
        <v>55.58612256869722</v>
      </c>
    </row>
    <row r="39" spans="1:46" x14ac:dyDescent="0.25">
      <c r="A39" s="16" t="s">
        <v>42</v>
      </c>
      <c r="B39" s="7">
        <v>510.36</v>
      </c>
      <c r="C39" s="7">
        <v>39.979999999999997</v>
      </c>
      <c r="D39" s="7">
        <v>0.73499999999999999</v>
      </c>
      <c r="E39" s="7">
        <v>659.54</v>
      </c>
      <c r="F39" s="7">
        <v>151.85</v>
      </c>
      <c r="G39" s="7">
        <v>0.90800000000000003</v>
      </c>
      <c r="H39" s="7">
        <v>679.7</v>
      </c>
      <c r="I39" s="7">
        <v>231.79</v>
      </c>
      <c r="J39" s="7">
        <v>0.84499999999999997</v>
      </c>
      <c r="K39" s="7">
        <v>565.32000000000005</v>
      </c>
      <c r="L39" s="7">
        <v>161.94999999999999</v>
      </c>
      <c r="M39" s="7">
        <v>0.98</v>
      </c>
      <c r="N39" s="7">
        <v>899.03</v>
      </c>
      <c r="O39" s="7">
        <v>383.02</v>
      </c>
      <c r="P39" s="7">
        <v>0.71399999999999997</v>
      </c>
      <c r="Q39" s="7">
        <v>993.07</v>
      </c>
      <c r="R39" s="7">
        <v>763.93</v>
      </c>
      <c r="S39" s="7">
        <v>0.89600000000000002</v>
      </c>
      <c r="T39" s="7">
        <v>885.48</v>
      </c>
      <c r="U39" s="7">
        <v>853.13</v>
      </c>
      <c r="V39" s="7">
        <v>0.82899999999999996</v>
      </c>
      <c r="W39" s="7">
        <v>662.25</v>
      </c>
      <c r="X39" s="7">
        <v>394.74</v>
      </c>
      <c r="Y39" s="7">
        <v>0.43</v>
      </c>
      <c r="Z39" s="7">
        <v>832.45</v>
      </c>
      <c r="AA39" s="7">
        <v>352.68</v>
      </c>
      <c r="AB39" s="7">
        <v>0.94399999999999995</v>
      </c>
      <c r="AC39" s="7">
        <v>1216.1500000000001</v>
      </c>
      <c r="AD39" s="7">
        <v>536.70000000000005</v>
      </c>
      <c r="AE39" s="7">
        <v>0.91900000000000004</v>
      </c>
      <c r="AF39" s="11">
        <f t="shared" ref="AF39:AF70" si="2">AVERAGE(B39,E39,H39,K39,N39,Q39,T39,W39,Z39,AC39)</f>
        <v>790.33500000000004</v>
      </c>
      <c r="AG39" s="12">
        <f t="shared" ref="AG39:AG70" si="3">STDEV(B39,E39,H39,K39,N39,Q39,T39,W39,Z39,AC39)</f>
        <v>215.98140224719995</v>
      </c>
    </row>
    <row r="40" spans="1:46" x14ac:dyDescent="0.25">
      <c r="A40" s="16" t="s">
        <v>43</v>
      </c>
      <c r="B40" s="7">
        <v>4813.3100000000004</v>
      </c>
      <c r="C40" s="7">
        <v>429.19</v>
      </c>
      <c r="D40" s="7">
        <v>202.03</v>
      </c>
      <c r="E40" s="7">
        <v>1207.75</v>
      </c>
      <c r="F40" s="7">
        <v>0.55000000000000004</v>
      </c>
      <c r="G40" s="7">
        <v>274.22000000000003</v>
      </c>
      <c r="H40" s="7">
        <v>2379.65</v>
      </c>
      <c r="I40" s="7">
        <v>0.52</v>
      </c>
      <c r="J40" s="7">
        <v>223.27</v>
      </c>
      <c r="K40" s="7">
        <v>451.57</v>
      </c>
      <c r="L40" s="7">
        <v>0.81</v>
      </c>
      <c r="M40" s="7">
        <v>287.67</v>
      </c>
      <c r="N40" s="7">
        <v>4142.62</v>
      </c>
      <c r="O40" s="7">
        <v>0.46</v>
      </c>
      <c r="P40" s="7">
        <v>183.05</v>
      </c>
      <c r="Q40" s="7">
        <v>8160.46</v>
      </c>
      <c r="R40" s="7">
        <v>0.56000000000000005</v>
      </c>
      <c r="S40" s="7">
        <v>244.68</v>
      </c>
      <c r="T40" s="7">
        <v>9016.23</v>
      </c>
      <c r="U40" s="7">
        <v>0.53</v>
      </c>
      <c r="V40" s="7">
        <v>213.83</v>
      </c>
      <c r="W40" s="7">
        <v>4032.13</v>
      </c>
      <c r="X40" s="7">
        <v>0.36</v>
      </c>
      <c r="Y40" s="7">
        <v>113.07</v>
      </c>
      <c r="Z40" s="7">
        <v>3424.79</v>
      </c>
      <c r="AA40" s="7">
        <v>0.56999999999999995</v>
      </c>
      <c r="AB40" s="7">
        <v>244.52</v>
      </c>
      <c r="AC40" s="7">
        <v>5309.42</v>
      </c>
      <c r="AD40" s="7">
        <v>0.52</v>
      </c>
      <c r="AE40" s="7">
        <v>243.48</v>
      </c>
      <c r="AF40" s="11">
        <f t="shared" si="2"/>
        <v>4293.7929999999997</v>
      </c>
      <c r="AG40" s="12">
        <f t="shared" si="3"/>
        <v>2735.5822139559655</v>
      </c>
    </row>
    <row r="41" spans="1:46" x14ac:dyDescent="0.25">
      <c r="A41" s="16" t="s">
        <v>44</v>
      </c>
      <c r="B41" s="7">
        <v>1.85</v>
      </c>
      <c r="C41" s="7">
        <v>0.59</v>
      </c>
      <c r="D41" s="7">
        <v>1.01</v>
      </c>
      <c r="E41" s="7">
        <v>2.37</v>
      </c>
      <c r="F41" s="7">
        <v>9.92</v>
      </c>
      <c r="G41" s="7">
        <v>1.24</v>
      </c>
      <c r="H41" s="7">
        <v>1.56</v>
      </c>
      <c r="I41" s="7">
        <v>11.42</v>
      </c>
      <c r="J41" s="7">
        <v>1.1299999999999999</v>
      </c>
      <c r="K41" s="7">
        <v>2.46</v>
      </c>
      <c r="L41" s="7">
        <v>12.56</v>
      </c>
      <c r="M41" s="7">
        <v>1.35</v>
      </c>
      <c r="N41" s="7">
        <v>2.14</v>
      </c>
      <c r="O41" s="7">
        <v>15.06</v>
      </c>
      <c r="P41" s="7">
        <v>0.92100000000000004</v>
      </c>
      <c r="Q41" s="7">
        <v>2.4300000000000002</v>
      </c>
      <c r="R41" s="7">
        <v>14.58</v>
      </c>
      <c r="S41" s="7">
        <v>1.21</v>
      </c>
      <c r="T41" s="7">
        <v>2.4500000000000002</v>
      </c>
      <c r="U41" s="7">
        <v>11.43</v>
      </c>
      <c r="V41" s="7">
        <v>1.07</v>
      </c>
      <c r="W41" s="7">
        <v>2.0099999999999998</v>
      </c>
      <c r="X41" s="7">
        <v>16.34</v>
      </c>
      <c r="Y41" s="7">
        <v>0.57199999999999995</v>
      </c>
      <c r="Z41" s="7">
        <v>1.79</v>
      </c>
      <c r="AA41" s="7">
        <v>14.13</v>
      </c>
      <c r="AB41" s="7">
        <v>1.25</v>
      </c>
      <c r="AC41" s="7">
        <v>1.57</v>
      </c>
      <c r="AD41" s="7">
        <v>14.47</v>
      </c>
      <c r="AE41" s="7">
        <v>1.26</v>
      </c>
      <c r="AF41" s="11">
        <f t="shared" si="2"/>
        <v>2.0630000000000002</v>
      </c>
      <c r="AG41" s="12">
        <f t="shared" si="3"/>
        <v>0.35916724671259936</v>
      </c>
    </row>
    <row r="42" spans="1:46" x14ac:dyDescent="0.25">
      <c r="A42" s="16" t="s">
        <v>45</v>
      </c>
      <c r="B42" s="7">
        <v>1281.0899999999999</v>
      </c>
      <c r="C42" s="7">
        <v>103.28</v>
      </c>
      <c r="D42" s="7">
        <v>1.92</v>
      </c>
      <c r="E42" s="7">
        <v>111.41</v>
      </c>
      <c r="F42" s="7">
        <v>5.35</v>
      </c>
      <c r="G42" s="7">
        <v>3.95</v>
      </c>
      <c r="H42" s="7">
        <v>125.17</v>
      </c>
      <c r="I42" s="7">
        <v>5.62</v>
      </c>
      <c r="J42" s="7">
        <v>3.84</v>
      </c>
      <c r="K42" s="7">
        <v>115.69</v>
      </c>
      <c r="L42" s="7">
        <v>6.08</v>
      </c>
      <c r="M42" s="7">
        <v>3.81</v>
      </c>
      <c r="N42" s="7">
        <v>168.12</v>
      </c>
      <c r="O42" s="7">
        <v>5.24</v>
      </c>
      <c r="P42" s="7">
        <v>2.73</v>
      </c>
      <c r="Q42" s="7">
        <v>156.38</v>
      </c>
      <c r="R42" s="7">
        <v>5.9</v>
      </c>
      <c r="S42" s="7">
        <v>3.95</v>
      </c>
      <c r="T42" s="7">
        <v>119.15</v>
      </c>
      <c r="U42" s="7">
        <v>5.28</v>
      </c>
      <c r="V42" s="7">
        <v>2.77</v>
      </c>
      <c r="W42" s="7">
        <v>170.92</v>
      </c>
      <c r="X42" s="7">
        <v>5.15</v>
      </c>
      <c r="Y42" s="7">
        <v>1.88</v>
      </c>
      <c r="Z42" s="7">
        <v>140.88999999999999</v>
      </c>
      <c r="AA42" s="7">
        <v>6.97</v>
      </c>
      <c r="AB42" s="7">
        <v>4.21</v>
      </c>
      <c r="AC42" s="7">
        <v>145.88</v>
      </c>
      <c r="AD42" s="7">
        <v>6.57</v>
      </c>
      <c r="AE42" s="7">
        <v>3.5</v>
      </c>
      <c r="AF42" s="11">
        <f t="shared" si="2"/>
        <v>253.47000000000003</v>
      </c>
      <c r="AG42" s="12">
        <f t="shared" si="3"/>
        <v>361.70052781579147</v>
      </c>
    </row>
    <row r="43" spans="1:46" x14ac:dyDescent="0.25">
      <c r="A43" s="16" t="s">
        <v>46</v>
      </c>
      <c r="B43" s="7">
        <v>56.9</v>
      </c>
      <c r="C43" s="7">
        <v>5.36</v>
      </c>
      <c r="D43" s="7">
        <v>0.30299999999999999</v>
      </c>
      <c r="E43" s="7">
        <v>56.54</v>
      </c>
      <c r="F43" s="7">
        <v>2.69</v>
      </c>
      <c r="G43" s="7">
        <v>0.38500000000000001</v>
      </c>
      <c r="H43" s="7">
        <v>58.18</v>
      </c>
      <c r="I43" s="7">
        <v>2.6</v>
      </c>
      <c r="J43" s="7">
        <v>0.35799999999999998</v>
      </c>
      <c r="K43" s="7">
        <v>60.91</v>
      </c>
      <c r="L43" s="7">
        <v>3.62</v>
      </c>
      <c r="M43" s="7">
        <v>0.41</v>
      </c>
      <c r="N43" s="7">
        <v>52.49</v>
      </c>
      <c r="O43" s="7">
        <v>2.7</v>
      </c>
      <c r="P43" s="7">
        <v>0.28000000000000003</v>
      </c>
      <c r="Q43" s="7">
        <v>57.16</v>
      </c>
      <c r="R43" s="7">
        <v>3.45</v>
      </c>
      <c r="S43" s="7">
        <v>0.35799999999999998</v>
      </c>
      <c r="T43" s="7">
        <v>50.23</v>
      </c>
      <c r="U43" s="7">
        <v>2.27</v>
      </c>
      <c r="V43" s="7">
        <v>0.32</v>
      </c>
      <c r="W43" s="7">
        <v>47.5</v>
      </c>
      <c r="X43" s="7">
        <v>1.43</v>
      </c>
      <c r="Y43" s="7">
        <v>0.161</v>
      </c>
      <c r="Z43" s="7">
        <v>63.18</v>
      </c>
      <c r="AA43" s="7">
        <v>2.85</v>
      </c>
      <c r="AB43" s="7">
        <v>0.39500000000000002</v>
      </c>
      <c r="AC43" s="7">
        <v>58.77</v>
      </c>
      <c r="AD43" s="7">
        <v>3.62</v>
      </c>
      <c r="AE43" s="7">
        <v>0.38900000000000001</v>
      </c>
      <c r="AF43" s="11">
        <f t="shared" si="2"/>
        <v>56.186</v>
      </c>
      <c r="AG43" s="12">
        <f t="shared" si="3"/>
        <v>4.8079799407974981</v>
      </c>
    </row>
    <row r="44" spans="1:46" x14ac:dyDescent="0.25">
      <c r="A44" s="16" t="s">
        <v>47</v>
      </c>
      <c r="B44" s="7">
        <v>42.36</v>
      </c>
      <c r="C44" s="7">
        <v>4.72</v>
      </c>
      <c r="D44" s="7">
        <v>4.41</v>
      </c>
      <c r="E44" s="7" t="s">
        <v>166</v>
      </c>
      <c r="F44" s="7" t="s">
        <v>167</v>
      </c>
      <c r="G44" s="7" t="s">
        <v>167</v>
      </c>
      <c r="H44" s="7">
        <v>11.91</v>
      </c>
      <c r="I44" s="7">
        <v>10.050000000000001</v>
      </c>
      <c r="J44" s="7">
        <v>5.12</v>
      </c>
      <c r="K44" s="7" t="s">
        <v>166</v>
      </c>
      <c r="L44" s="7" t="s">
        <v>167</v>
      </c>
      <c r="M44" s="7" t="s">
        <v>167</v>
      </c>
      <c r="N44" s="7">
        <v>20.09</v>
      </c>
      <c r="O44" s="7">
        <v>14.43</v>
      </c>
      <c r="P44" s="7">
        <v>4.45</v>
      </c>
      <c r="Q44" s="7">
        <v>28.61</v>
      </c>
      <c r="R44" s="7">
        <v>10.7</v>
      </c>
      <c r="S44" s="7">
        <v>5.59</v>
      </c>
      <c r="T44" s="7" t="s">
        <v>166</v>
      </c>
      <c r="U44" s="7" t="s">
        <v>167</v>
      </c>
      <c r="V44" s="7" t="s">
        <v>167</v>
      </c>
      <c r="W44" s="7">
        <v>4.3099999999999996</v>
      </c>
      <c r="X44" s="7">
        <v>10.67</v>
      </c>
      <c r="Y44" s="7">
        <v>2.67</v>
      </c>
      <c r="Z44" s="7">
        <v>12.83</v>
      </c>
      <c r="AA44" s="7">
        <v>11.51</v>
      </c>
      <c r="AB44" s="7">
        <v>5.81</v>
      </c>
      <c r="AC44" s="7">
        <v>31.23</v>
      </c>
      <c r="AD44" s="7">
        <v>13.75</v>
      </c>
      <c r="AE44" s="7">
        <v>5.8</v>
      </c>
      <c r="AF44" s="11">
        <f t="shared" si="2"/>
        <v>21.62</v>
      </c>
      <c r="AG44" s="12">
        <f t="shared" si="3"/>
        <v>13.196495746977682</v>
      </c>
    </row>
    <row r="45" spans="1:46" x14ac:dyDescent="0.25">
      <c r="A45" s="16" t="s">
        <v>48</v>
      </c>
      <c r="B45" s="7">
        <v>168.56</v>
      </c>
      <c r="C45" s="7">
        <v>11.38</v>
      </c>
      <c r="D45" s="7">
        <v>1.02</v>
      </c>
      <c r="E45" s="7">
        <v>191.34</v>
      </c>
      <c r="F45" s="7">
        <v>1.87</v>
      </c>
      <c r="G45" s="7">
        <v>1.49</v>
      </c>
      <c r="H45" s="7">
        <v>145.16</v>
      </c>
      <c r="I45" s="7">
        <v>1.25</v>
      </c>
      <c r="J45" s="7">
        <v>1.1000000000000001</v>
      </c>
      <c r="K45" s="7">
        <v>146.63999999999999</v>
      </c>
      <c r="L45" s="7">
        <v>1.47</v>
      </c>
      <c r="M45" s="7">
        <v>1.32</v>
      </c>
      <c r="N45" s="7">
        <v>203.1</v>
      </c>
      <c r="O45" s="7">
        <v>1.3</v>
      </c>
      <c r="P45" s="7">
        <v>0.85599999999999998</v>
      </c>
      <c r="Q45" s="7">
        <v>145.75</v>
      </c>
      <c r="R45" s="7">
        <v>1.27</v>
      </c>
      <c r="S45" s="7">
        <v>1.21</v>
      </c>
      <c r="T45" s="7">
        <v>158.46</v>
      </c>
      <c r="U45" s="7">
        <v>3.15</v>
      </c>
      <c r="V45" s="7">
        <v>1.06</v>
      </c>
      <c r="W45" s="7">
        <v>139.35</v>
      </c>
      <c r="X45" s="7">
        <v>1.22</v>
      </c>
      <c r="Y45" s="7">
        <v>0.55200000000000005</v>
      </c>
      <c r="Z45" s="7">
        <v>148.02000000000001</v>
      </c>
      <c r="AA45" s="7">
        <v>1.34</v>
      </c>
      <c r="AB45" s="7">
        <v>1.18</v>
      </c>
      <c r="AC45" s="7">
        <v>174.8</v>
      </c>
      <c r="AD45" s="7">
        <v>1.42</v>
      </c>
      <c r="AE45" s="7">
        <v>1.22</v>
      </c>
      <c r="AF45" s="11">
        <f t="shared" si="2"/>
        <v>162.11799999999999</v>
      </c>
      <c r="AG45" s="12">
        <f t="shared" si="3"/>
        <v>21.759677693691625</v>
      </c>
    </row>
    <row r="46" spans="1:46" x14ac:dyDescent="0.25">
      <c r="A46" s="16" t="s">
        <v>49</v>
      </c>
      <c r="B46" s="7">
        <v>110.87</v>
      </c>
      <c r="C46" s="7">
        <v>8.1199999999999992</v>
      </c>
      <c r="D46" s="7">
        <v>0.16900000000000001</v>
      </c>
      <c r="E46" s="7">
        <v>24.79</v>
      </c>
      <c r="F46" s="7">
        <v>3.3</v>
      </c>
      <c r="G46" s="7">
        <v>0.16300000000000001</v>
      </c>
      <c r="H46" s="7">
        <v>15.85</v>
      </c>
      <c r="I46" s="7">
        <v>1.2</v>
      </c>
      <c r="J46" s="7">
        <v>6.9800000000000001E-2</v>
      </c>
      <c r="K46" s="7">
        <v>16.86</v>
      </c>
      <c r="L46" s="7">
        <v>1.42</v>
      </c>
      <c r="M46" s="7">
        <v>0.10199999999999999</v>
      </c>
      <c r="N46" s="7">
        <v>16.16</v>
      </c>
      <c r="O46" s="7">
        <v>1.34</v>
      </c>
      <c r="P46" s="7">
        <v>4.6199999999999998E-2</v>
      </c>
      <c r="Q46" s="7">
        <v>15.36</v>
      </c>
      <c r="R46" s="7">
        <v>2.92</v>
      </c>
      <c r="S46" s="7">
        <v>0</v>
      </c>
      <c r="T46" s="7">
        <v>38.61</v>
      </c>
      <c r="U46" s="7">
        <v>1.99</v>
      </c>
      <c r="V46" s="7">
        <v>9.2799999999999994E-2</v>
      </c>
      <c r="W46" s="7">
        <v>14.12</v>
      </c>
      <c r="X46" s="7">
        <v>28.56</v>
      </c>
      <c r="Y46" s="7">
        <v>8.9599999999999999E-2</v>
      </c>
      <c r="Z46" s="7">
        <v>15.18</v>
      </c>
      <c r="AA46" s="7">
        <v>2.2200000000000002</v>
      </c>
      <c r="AB46" s="7">
        <v>0.15</v>
      </c>
      <c r="AC46" s="7">
        <v>16.16</v>
      </c>
      <c r="AD46" s="7">
        <v>5.04</v>
      </c>
      <c r="AE46" s="7">
        <v>8.1500000000000003E-2</v>
      </c>
      <c r="AF46" s="11">
        <f t="shared" si="2"/>
        <v>28.396000000000004</v>
      </c>
      <c r="AG46" s="12">
        <f t="shared" si="3"/>
        <v>29.921405641372452</v>
      </c>
    </row>
    <row r="47" spans="1:46" x14ac:dyDescent="0.25">
      <c r="A47" s="16" t="s">
        <v>50</v>
      </c>
      <c r="B47" s="7">
        <v>11.32</v>
      </c>
      <c r="C47" s="7">
        <v>1.45</v>
      </c>
      <c r="D47" s="7">
        <v>0.995</v>
      </c>
      <c r="E47" s="7">
        <v>40.86</v>
      </c>
      <c r="F47" s="7">
        <v>10.94</v>
      </c>
      <c r="G47" s="7">
        <v>1.02</v>
      </c>
      <c r="H47" s="7">
        <v>10.83</v>
      </c>
      <c r="I47" s="7">
        <v>422.84</v>
      </c>
      <c r="J47" s="7">
        <v>1.08</v>
      </c>
      <c r="K47" s="7">
        <v>8.59</v>
      </c>
      <c r="L47" s="7">
        <v>8.8000000000000007</v>
      </c>
      <c r="M47" s="7">
        <v>1.0900000000000001</v>
      </c>
      <c r="N47" s="7">
        <v>13.62</v>
      </c>
      <c r="O47" s="7">
        <v>6.87</v>
      </c>
      <c r="P47" s="7">
        <v>0.83499999999999996</v>
      </c>
      <c r="Q47" s="7">
        <v>32.9</v>
      </c>
      <c r="R47" s="7">
        <v>9.1999999999999993</v>
      </c>
      <c r="S47" s="7">
        <v>1.1200000000000001</v>
      </c>
      <c r="T47" s="7">
        <v>20.88</v>
      </c>
      <c r="U47" s="7">
        <v>4.9800000000000004</v>
      </c>
      <c r="V47" s="7">
        <v>1.17</v>
      </c>
      <c r="W47" s="7">
        <v>340.08</v>
      </c>
      <c r="X47" s="7">
        <v>4.96</v>
      </c>
      <c r="Y47" s="7">
        <v>0.51800000000000002</v>
      </c>
      <c r="Z47" s="7">
        <v>22.27</v>
      </c>
      <c r="AA47" s="7">
        <v>12.17</v>
      </c>
      <c r="AB47" s="7">
        <v>1.21</v>
      </c>
      <c r="AC47" s="7">
        <v>56.24</v>
      </c>
      <c r="AD47" s="7">
        <v>34.89</v>
      </c>
      <c r="AE47" s="7">
        <v>0.98299999999999998</v>
      </c>
      <c r="AF47" s="11">
        <f t="shared" si="2"/>
        <v>55.758999999999993</v>
      </c>
      <c r="AG47" s="12">
        <f t="shared" si="3"/>
        <v>101.05844507566458</v>
      </c>
    </row>
    <row r="48" spans="1:46" x14ac:dyDescent="0.25">
      <c r="A48" s="16" t="s">
        <v>51</v>
      </c>
      <c r="B48" s="7">
        <v>7.98</v>
      </c>
      <c r="C48" s="7">
        <v>1.59</v>
      </c>
      <c r="D48" s="7">
        <v>2.13</v>
      </c>
      <c r="E48" s="7">
        <v>120.23</v>
      </c>
      <c r="F48" s="7">
        <v>8.83</v>
      </c>
      <c r="G48" s="7">
        <v>1.25</v>
      </c>
      <c r="H48" s="7">
        <v>4661.55</v>
      </c>
      <c r="I48" s="7">
        <v>157.34</v>
      </c>
      <c r="J48" s="7">
        <v>1.21</v>
      </c>
      <c r="K48" s="7">
        <v>87.26</v>
      </c>
      <c r="L48" s="7">
        <v>2.98</v>
      </c>
      <c r="M48" s="7">
        <v>1.65</v>
      </c>
      <c r="N48" s="7">
        <v>70.95</v>
      </c>
      <c r="O48" s="7">
        <v>47.76</v>
      </c>
      <c r="P48" s="7">
        <v>1.1000000000000001</v>
      </c>
      <c r="Q48" s="7">
        <v>89.78</v>
      </c>
      <c r="R48" s="7">
        <v>59.34</v>
      </c>
      <c r="S48" s="7">
        <v>5.77</v>
      </c>
      <c r="T48" s="7">
        <v>48.36</v>
      </c>
      <c r="U48" s="7">
        <v>22.77</v>
      </c>
      <c r="V48" s="7">
        <v>1.28</v>
      </c>
      <c r="W48" s="7">
        <v>47.14</v>
      </c>
      <c r="X48" s="7">
        <v>21.35</v>
      </c>
      <c r="Y48" s="7">
        <v>0.65800000000000003</v>
      </c>
      <c r="Z48" s="7">
        <v>115.94</v>
      </c>
      <c r="AA48" s="7">
        <v>41.71</v>
      </c>
      <c r="AB48" s="7">
        <v>1.34</v>
      </c>
      <c r="AC48" s="7">
        <v>332.67</v>
      </c>
      <c r="AD48" s="7">
        <v>247.8</v>
      </c>
      <c r="AE48" s="7">
        <v>1.19</v>
      </c>
      <c r="AF48" s="11">
        <f t="shared" si="2"/>
        <v>558.18599999999992</v>
      </c>
      <c r="AG48" s="12">
        <f t="shared" si="3"/>
        <v>1444.4619209641889</v>
      </c>
    </row>
    <row r="49" spans="1:33" x14ac:dyDescent="0.25">
      <c r="A49" s="16" t="s">
        <v>52</v>
      </c>
      <c r="B49" s="7">
        <v>51.92</v>
      </c>
      <c r="C49" s="7">
        <v>6.49</v>
      </c>
      <c r="D49" s="7">
        <v>1.6</v>
      </c>
      <c r="E49" s="7">
        <v>74.06</v>
      </c>
      <c r="F49" s="7">
        <v>1.32</v>
      </c>
      <c r="G49" s="7">
        <v>2.04</v>
      </c>
      <c r="H49" s="7">
        <v>1329.76</v>
      </c>
      <c r="I49" s="7">
        <v>0.79</v>
      </c>
      <c r="J49" s="7">
        <v>2.0299999999999998</v>
      </c>
      <c r="K49" s="7">
        <v>17.010000000000002</v>
      </c>
      <c r="L49" s="7">
        <v>0.95</v>
      </c>
      <c r="M49" s="7">
        <v>2.4900000000000002</v>
      </c>
      <c r="N49" s="7">
        <v>388.83</v>
      </c>
      <c r="O49" s="7">
        <v>0.77</v>
      </c>
      <c r="P49" s="7">
        <v>1.79</v>
      </c>
      <c r="Q49" s="7">
        <v>467.85</v>
      </c>
      <c r="R49" s="7">
        <v>0.84</v>
      </c>
      <c r="S49" s="7">
        <v>2.09</v>
      </c>
      <c r="T49" s="7">
        <v>175.76</v>
      </c>
      <c r="U49" s="7">
        <v>3.39</v>
      </c>
      <c r="V49" s="7">
        <v>1.9</v>
      </c>
      <c r="W49" s="7">
        <v>160.09</v>
      </c>
      <c r="X49" s="7">
        <v>0.8</v>
      </c>
      <c r="Y49" s="7">
        <v>1.07</v>
      </c>
      <c r="Z49" s="7">
        <v>309.02</v>
      </c>
      <c r="AA49" s="7">
        <v>2.75</v>
      </c>
      <c r="AB49" s="7">
        <v>1.98</v>
      </c>
      <c r="AC49" s="7">
        <v>1819.15</v>
      </c>
      <c r="AD49" s="7">
        <v>1.06</v>
      </c>
      <c r="AE49" s="7">
        <v>2.2799999999999998</v>
      </c>
      <c r="AF49" s="11">
        <f t="shared" si="2"/>
        <v>479.34499999999997</v>
      </c>
      <c r="AG49" s="12">
        <f t="shared" si="3"/>
        <v>606.48423424136365</v>
      </c>
    </row>
    <row r="50" spans="1:33" x14ac:dyDescent="0.25">
      <c r="A50" s="16" t="s">
        <v>53</v>
      </c>
      <c r="B50" s="7">
        <v>8.27</v>
      </c>
      <c r="C50" s="7">
        <v>0.88</v>
      </c>
      <c r="D50" s="7">
        <v>0.185</v>
      </c>
      <c r="E50" s="7">
        <v>14.99</v>
      </c>
      <c r="F50" s="7">
        <v>3.6</v>
      </c>
      <c r="G50" s="7">
        <v>0.19700000000000001</v>
      </c>
      <c r="H50" s="7">
        <v>8.07</v>
      </c>
      <c r="I50" s="7">
        <v>3.18</v>
      </c>
      <c r="J50" s="7">
        <v>0.161</v>
      </c>
      <c r="K50" s="7">
        <v>7.95</v>
      </c>
      <c r="L50" s="7">
        <v>5.1100000000000003</v>
      </c>
      <c r="M50" s="7">
        <v>0</v>
      </c>
      <c r="N50" s="7">
        <v>7.85</v>
      </c>
      <c r="O50" s="7">
        <v>3.04</v>
      </c>
      <c r="P50" s="7">
        <v>0.19400000000000001</v>
      </c>
      <c r="Q50" s="7">
        <v>8.16</v>
      </c>
      <c r="R50" s="7">
        <v>3.2</v>
      </c>
      <c r="S50" s="7">
        <v>0.496</v>
      </c>
      <c r="T50" s="7">
        <v>36.64</v>
      </c>
      <c r="U50" s="7">
        <v>2.93</v>
      </c>
      <c r="V50" s="7">
        <v>0.19800000000000001</v>
      </c>
      <c r="W50" s="7">
        <v>7.74</v>
      </c>
      <c r="X50" s="7">
        <v>2.57</v>
      </c>
      <c r="Y50" s="7">
        <v>9.7299999999999998E-2</v>
      </c>
      <c r="Z50" s="7">
        <v>28.05</v>
      </c>
      <c r="AA50" s="7">
        <v>3.31</v>
      </c>
      <c r="AB50" s="7">
        <v>0.19800000000000001</v>
      </c>
      <c r="AC50" s="7">
        <v>10.28</v>
      </c>
      <c r="AD50" s="7">
        <v>4.07</v>
      </c>
      <c r="AE50" s="7">
        <v>0.20699999999999999</v>
      </c>
      <c r="AF50" s="11">
        <f t="shared" si="2"/>
        <v>13.8</v>
      </c>
      <c r="AG50" s="12">
        <f t="shared" si="3"/>
        <v>10.220385946180743</v>
      </c>
    </row>
    <row r="51" spans="1:33" x14ac:dyDescent="0.25">
      <c r="A51" s="16" t="s">
        <v>54</v>
      </c>
      <c r="B51" s="7">
        <v>19.22</v>
      </c>
      <c r="C51" s="7">
        <v>4.33</v>
      </c>
      <c r="D51" s="7">
        <v>6.31</v>
      </c>
      <c r="E51" s="7">
        <v>14.22</v>
      </c>
      <c r="F51" s="7">
        <v>4.2000000000000003E-2</v>
      </c>
      <c r="G51" s="7">
        <v>7.82</v>
      </c>
      <c r="H51" s="7">
        <v>8.6999999999999993</v>
      </c>
      <c r="I51" s="7">
        <v>5.0999999999999997E-2</v>
      </c>
      <c r="J51" s="7">
        <v>6.81</v>
      </c>
      <c r="K51" s="7">
        <v>15.81</v>
      </c>
      <c r="L51" s="7">
        <v>4.3999999999999997E-2</v>
      </c>
      <c r="M51" s="7">
        <v>8.27</v>
      </c>
      <c r="N51" s="7">
        <v>13.31</v>
      </c>
      <c r="O51" s="7">
        <v>0.12</v>
      </c>
      <c r="P51" s="7">
        <v>5.79</v>
      </c>
      <c r="Q51" s="7">
        <v>7.91</v>
      </c>
      <c r="R51" s="7">
        <v>0.11</v>
      </c>
      <c r="S51" s="7">
        <v>7.4</v>
      </c>
      <c r="T51" s="7">
        <v>7.29</v>
      </c>
      <c r="U51" s="7">
        <v>4.8000000000000001E-2</v>
      </c>
      <c r="V51" s="7">
        <v>6.48</v>
      </c>
      <c r="W51" s="7">
        <v>15.19</v>
      </c>
      <c r="X51" s="7">
        <v>4.8000000000000001E-2</v>
      </c>
      <c r="Y51" s="7">
        <v>3.33</v>
      </c>
      <c r="Z51" s="7">
        <v>9.3699999999999992</v>
      </c>
      <c r="AA51" s="7">
        <v>4.7E-2</v>
      </c>
      <c r="AB51" s="7">
        <v>7.26</v>
      </c>
      <c r="AC51" s="7">
        <v>22.42</v>
      </c>
      <c r="AD51" s="7">
        <v>9.9000000000000005E-2</v>
      </c>
      <c r="AE51" s="7">
        <v>7.29</v>
      </c>
      <c r="AF51" s="11">
        <f t="shared" si="2"/>
        <v>13.343999999999999</v>
      </c>
      <c r="AG51" s="12">
        <f t="shared" si="3"/>
        <v>5.0629069383770684</v>
      </c>
    </row>
    <row r="52" spans="1:33" x14ac:dyDescent="0.25">
      <c r="A52" s="16" t="s">
        <v>55</v>
      </c>
      <c r="B52" s="7">
        <v>0.82</v>
      </c>
      <c r="C52" s="7">
        <v>0.15</v>
      </c>
      <c r="D52" s="7">
        <v>6.3600000000000004E-2</v>
      </c>
      <c r="E52" s="7" t="s">
        <v>166</v>
      </c>
      <c r="F52" s="7" t="s">
        <v>167</v>
      </c>
      <c r="G52" s="7" t="s">
        <v>167</v>
      </c>
      <c r="H52" s="7">
        <v>0.11600000000000001</v>
      </c>
      <c r="I52" s="7">
        <v>4.9000000000000002E-2</v>
      </c>
      <c r="J52" s="7">
        <v>8.5500000000000007E-2</v>
      </c>
      <c r="K52" s="7" t="s">
        <v>166</v>
      </c>
      <c r="L52" s="7" t="s">
        <v>167</v>
      </c>
      <c r="M52" s="7" t="s">
        <v>167</v>
      </c>
      <c r="N52" s="7">
        <v>0.76</v>
      </c>
      <c r="O52" s="7">
        <v>0.69</v>
      </c>
      <c r="P52" s="7">
        <v>8.0299999999999996E-2</v>
      </c>
      <c r="Q52" s="7">
        <v>0.71</v>
      </c>
      <c r="R52" s="7">
        <v>0.35</v>
      </c>
      <c r="S52" s="7">
        <v>9.4899999999999998E-2</v>
      </c>
      <c r="T52" s="7">
        <v>0.123</v>
      </c>
      <c r="U52" s="7">
        <v>0.15</v>
      </c>
      <c r="V52" s="7">
        <v>8.1000000000000003E-2</v>
      </c>
      <c r="W52" s="7">
        <v>0.16700000000000001</v>
      </c>
      <c r="X52" s="7">
        <v>3.9E-2</v>
      </c>
      <c r="Y52" s="7">
        <v>5.6899999999999999E-2</v>
      </c>
      <c r="Z52" s="7" t="s">
        <v>166</v>
      </c>
      <c r="AA52" s="7" t="s">
        <v>167</v>
      </c>
      <c r="AB52" s="7" t="s">
        <v>167</v>
      </c>
      <c r="AC52" s="7">
        <v>0.45600000000000002</v>
      </c>
      <c r="AD52" s="7">
        <v>0.14000000000000001</v>
      </c>
      <c r="AE52" s="7">
        <v>0.16</v>
      </c>
      <c r="AF52" s="11">
        <f t="shared" si="2"/>
        <v>0.45028571428571423</v>
      </c>
      <c r="AG52" s="12">
        <f t="shared" si="3"/>
        <v>0.31601936348147741</v>
      </c>
    </row>
    <row r="53" spans="1:33" x14ac:dyDescent="0.25">
      <c r="A53" s="16" t="s">
        <v>56</v>
      </c>
      <c r="B53" s="7">
        <v>9.68</v>
      </c>
      <c r="C53" s="7">
        <v>1.1399999999999999</v>
      </c>
      <c r="D53" s="7">
        <v>0</v>
      </c>
      <c r="E53" s="7">
        <v>0.34399999999999997</v>
      </c>
      <c r="F53" s="7">
        <v>6.4000000000000001E-2</v>
      </c>
      <c r="G53" s="7">
        <v>0.11799999999999999</v>
      </c>
      <c r="H53" s="7" t="s">
        <v>166</v>
      </c>
      <c r="I53" s="7" t="s">
        <v>167</v>
      </c>
      <c r="J53" s="7" t="s">
        <v>167</v>
      </c>
      <c r="K53" s="7" t="s">
        <v>166</v>
      </c>
      <c r="L53" s="7" t="s">
        <v>167</v>
      </c>
      <c r="M53" s="7" t="s">
        <v>167</v>
      </c>
      <c r="N53" s="7">
        <v>5.83</v>
      </c>
      <c r="O53" s="7">
        <v>0.47</v>
      </c>
      <c r="P53" s="7">
        <v>0.121</v>
      </c>
      <c r="Q53" s="7">
        <v>2.52</v>
      </c>
      <c r="R53" s="7">
        <v>5.8999999999999997E-2</v>
      </c>
      <c r="S53" s="7">
        <v>0</v>
      </c>
      <c r="T53" s="7">
        <v>0.72</v>
      </c>
      <c r="U53" s="7">
        <v>7.4999999999999997E-2</v>
      </c>
      <c r="V53" s="7">
        <v>0.17199999999999999</v>
      </c>
      <c r="W53" s="7">
        <v>5.5E-2</v>
      </c>
      <c r="X53" s="7">
        <v>0.13</v>
      </c>
      <c r="Y53" s="7">
        <v>5.3999999999999999E-2</v>
      </c>
      <c r="Z53" s="7" t="s">
        <v>166</v>
      </c>
      <c r="AA53" s="7" t="s">
        <v>167</v>
      </c>
      <c r="AB53" s="7" t="s">
        <v>167</v>
      </c>
      <c r="AC53" s="7">
        <v>0.77</v>
      </c>
      <c r="AD53" s="7">
        <v>0.2</v>
      </c>
      <c r="AE53" s="7">
        <v>8.7599999999999997E-2</v>
      </c>
      <c r="AF53" s="11">
        <f t="shared" si="2"/>
        <v>2.8455714285714282</v>
      </c>
      <c r="AG53" s="12">
        <f t="shared" si="3"/>
        <v>3.6192407977890828</v>
      </c>
    </row>
    <row r="54" spans="1:33" x14ac:dyDescent="0.25">
      <c r="A54" s="16" t="s">
        <v>57</v>
      </c>
      <c r="B54" s="7">
        <v>17.34</v>
      </c>
      <c r="C54" s="7">
        <v>1.65</v>
      </c>
      <c r="D54" s="7">
        <v>0</v>
      </c>
      <c r="E54" s="7">
        <v>0.34</v>
      </c>
      <c r="F54" s="7">
        <v>2.13</v>
      </c>
      <c r="G54" s="7">
        <v>0</v>
      </c>
      <c r="H54" s="7">
        <v>1.73</v>
      </c>
      <c r="I54" s="7">
        <v>0.24</v>
      </c>
      <c r="J54" s="7">
        <v>5.8700000000000002E-2</v>
      </c>
      <c r="K54" s="7" t="s">
        <v>166</v>
      </c>
      <c r="L54" s="7" t="s">
        <v>167</v>
      </c>
      <c r="M54" s="7" t="s">
        <v>167</v>
      </c>
      <c r="N54" s="7">
        <v>4.4400000000000004</v>
      </c>
      <c r="O54" s="7">
        <v>0.97</v>
      </c>
      <c r="P54" s="7">
        <v>4.7699999999999999E-2</v>
      </c>
      <c r="Q54" s="7">
        <v>0.129</v>
      </c>
      <c r="R54" s="7">
        <v>18.940000000000001</v>
      </c>
      <c r="S54" s="7">
        <v>0.113</v>
      </c>
      <c r="T54" s="7">
        <v>0.35399999999999998</v>
      </c>
      <c r="U54" s="7">
        <v>0.33</v>
      </c>
      <c r="V54" s="7">
        <v>7.2499999999999995E-2</v>
      </c>
      <c r="W54" s="7">
        <v>0.92</v>
      </c>
      <c r="X54" s="7">
        <v>0.36</v>
      </c>
      <c r="Y54" s="7">
        <v>4.2599999999999999E-2</v>
      </c>
      <c r="Z54" s="7">
        <v>3.23</v>
      </c>
      <c r="AA54" s="7">
        <v>0.21</v>
      </c>
      <c r="AB54" s="7">
        <v>9.3700000000000006E-2</v>
      </c>
      <c r="AC54" s="7">
        <v>1.57</v>
      </c>
      <c r="AD54" s="7">
        <v>0.72</v>
      </c>
      <c r="AE54" s="7">
        <v>8.4599999999999995E-2</v>
      </c>
      <c r="AF54" s="11">
        <f t="shared" si="2"/>
        <v>3.3392222222222228</v>
      </c>
      <c r="AG54" s="12">
        <f t="shared" si="3"/>
        <v>5.4432321688905061</v>
      </c>
    </row>
    <row r="55" spans="1:33" x14ac:dyDescent="0.25">
      <c r="A55" s="16" t="s">
        <v>58</v>
      </c>
      <c r="B55" s="7" t="s">
        <v>166</v>
      </c>
      <c r="C55" s="7" t="s">
        <v>167</v>
      </c>
      <c r="D55" s="7" t="s">
        <v>167</v>
      </c>
      <c r="E55" s="7">
        <v>26.47</v>
      </c>
      <c r="F55" s="7">
        <v>0.27</v>
      </c>
      <c r="G55" s="7">
        <v>0.39400000000000002</v>
      </c>
      <c r="H55" s="7">
        <v>0.88</v>
      </c>
      <c r="I55" s="7">
        <v>0.32</v>
      </c>
      <c r="J55" s="7">
        <v>0</v>
      </c>
      <c r="K55" s="7">
        <v>3.78</v>
      </c>
      <c r="L55" s="7">
        <v>0.13</v>
      </c>
      <c r="M55" s="7">
        <v>0.51900000000000002</v>
      </c>
      <c r="N55" s="7">
        <v>9.64</v>
      </c>
      <c r="O55" s="7">
        <v>0.21</v>
      </c>
      <c r="P55" s="7">
        <v>0.28799999999999998</v>
      </c>
      <c r="Q55" s="7">
        <v>250.34</v>
      </c>
      <c r="R55" s="7">
        <v>0.4</v>
      </c>
      <c r="S55" s="7">
        <v>0.32200000000000001</v>
      </c>
      <c r="T55" s="7">
        <v>1.42</v>
      </c>
      <c r="U55" s="7">
        <v>0.82</v>
      </c>
      <c r="V55" s="7">
        <v>0.40300000000000002</v>
      </c>
      <c r="W55" s="7">
        <v>2.04</v>
      </c>
      <c r="X55" s="7">
        <v>0.13</v>
      </c>
      <c r="Y55" s="7">
        <v>0.26</v>
      </c>
      <c r="Z55" s="7">
        <v>0.38</v>
      </c>
      <c r="AA55" s="7">
        <v>0.11</v>
      </c>
      <c r="AB55" s="7">
        <v>0.33200000000000002</v>
      </c>
      <c r="AC55" s="7">
        <v>6.31</v>
      </c>
      <c r="AD55" s="7">
        <v>0.21</v>
      </c>
      <c r="AE55" s="7">
        <v>0</v>
      </c>
      <c r="AF55" s="11">
        <f t="shared" si="2"/>
        <v>33.473333333333336</v>
      </c>
      <c r="AG55" s="12">
        <f t="shared" si="3"/>
        <v>81.731825961494337</v>
      </c>
    </row>
    <row r="56" spans="1:33" x14ac:dyDescent="0.25">
      <c r="A56" s="16" t="s">
        <v>59</v>
      </c>
      <c r="B56" s="7">
        <v>5.89</v>
      </c>
      <c r="C56" s="7">
        <v>0.74</v>
      </c>
      <c r="D56" s="7">
        <v>0.14299999999999999</v>
      </c>
      <c r="E56" s="7">
        <v>1.91</v>
      </c>
      <c r="F56" s="7">
        <v>1.65</v>
      </c>
      <c r="G56" s="7">
        <v>0.19400000000000001</v>
      </c>
      <c r="H56" s="7">
        <v>2.3199999999999998</v>
      </c>
      <c r="I56" s="7">
        <v>0.93</v>
      </c>
      <c r="J56" s="7">
        <v>0.154</v>
      </c>
      <c r="K56" s="7" t="s">
        <v>166</v>
      </c>
      <c r="L56" s="7" t="s">
        <v>167</v>
      </c>
      <c r="M56" s="7" t="s">
        <v>167</v>
      </c>
      <c r="N56" s="7">
        <v>1.38</v>
      </c>
      <c r="O56" s="7">
        <v>1.39</v>
      </c>
      <c r="P56" s="7">
        <v>0.107</v>
      </c>
      <c r="Q56" s="7">
        <v>3.07</v>
      </c>
      <c r="R56" s="7">
        <v>1.05</v>
      </c>
      <c r="S56" s="7">
        <v>0.14299999999999999</v>
      </c>
      <c r="T56" s="7">
        <v>7.2</v>
      </c>
      <c r="U56" s="7">
        <v>1.07</v>
      </c>
      <c r="V56" s="7">
        <v>0.17100000000000001</v>
      </c>
      <c r="W56" s="7">
        <v>0.63</v>
      </c>
      <c r="X56" s="7">
        <v>1.32</v>
      </c>
      <c r="Y56" s="7">
        <v>0.11899999999999999</v>
      </c>
      <c r="Z56" s="7">
        <v>0.31</v>
      </c>
      <c r="AA56" s="7">
        <v>1.23</v>
      </c>
      <c r="AB56" s="7">
        <v>0.14199999999999999</v>
      </c>
      <c r="AC56" s="7">
        <v>1.24</v>
      </c>
      <c r="AD56" s="7">
        <v>1.27</v>
      </c>
      <c r="AE56" s="7">
        <v>0.24</v>
      </c>
      <c r="AF56" s="11">
        <f t="shared" si="2"/>
        <v>2.6611111111111105</v>
      </c>
      <c r="AG56" s="12">
        <f t="shared" si="3"/>
        <v>2.3766806918707259</v>
      </c>
    </row>
    <row r="57" spans="1:33" x14ac:dyDescent="0.25">
      <c r="A57" s="16" t="s">
        <v>60</v>
      </c>
      <c r="B57" s="7" t="s">
        <v>166</v>
      </c>
      <c r="C57" s="7" t="s">
        <v>167</v>
      </c>
      <c r="D57" s="7" t="s">
        <v>167</v>
      </c>
      <c r="E57" s="7">
        <v>7.09</v>
      </c>
      <c r="F57" s="7">
        <v>0.51</v>
      </c>
      <c r="G57" s="7">
        <v>2.75</v>
      </c>
      <c r="H57" s="7" t="s">
        <v>166</v>
      </c>
      <c r="I57" s="7" t="s">
        <v>167</v>
      </c>
      <c r="J57" s="7" t="s">
        <v>167</v>
      </c>
      <c r="K57" s="7" t="s">
        <v>166</v>
      </c>
      <c r="L57" s="7" t="s">
        <v>167</v>
      </c>
      <c r="M57" s="7" t="s">
        <v>167</v>
      </c>
      <c r="N57" s="7">
        <v>6.33</v>
      </c>
      <c r="O57" s="7">
        <v>0.7</v>
      </c>
      <c r="P57" s="7">
        <v>1.76</v>
      </c>
      <c r="Q57" s="7" t="s">
        <v>166</v>
      </c>
      <c r="R57" s="7" t="s">
        <v>167</v>
      </c>
      <c r="S57" s="7" t="s">
        <v>167</v>
      </c>
      <c r="T57" s="7">
        <v>2.52</v>
      </c>
      <c r="U57" s="7">
        <v>2.1999999999999999E-2</v>
      </c>
      <c r="V57" s="7">
        <v>2.0499999999999998</v>
      </c>
      <c r="W57" s="7">
        <v>6.59</v>
      </c>
      <c r="X57" s="7">
        <v>1.6E-2</v>
      </c>
      <c r="Y57" s="7">
        <v>1.06</v>
      </c>
      <c r="Z57" s="7" t="s">
        <v>166</v>
      </c>
      <c r="AA57" s="7" t="s">
        <v>167</v>
      </c>
      <c r="AB57" s="7" t="s">
        <v>167</v>
      </c>
      <c r="AC57" s="7">
        <v>4.01</v>
      </c>
      <c r="AD57" s="7">
        <v>0.41</v>
      </c>
      <c r="AE57" s="7">
        <v>2.4700000000000002</v>
      </c>
      <c r="AF57" s="11">
        <f t="shared" si="2"/>
        <v>5.3079999999999998</v>
      </c>
      <c r="AG57" s="12">
        <f t="shared" si="3"/>
        <v>1.9571203335513123</v>
      </c>
    </row>
    <row r="58" spans="1:33" x14ac:dyDescent="0.25">
      <c r="A58" s="16" t="s">
        <v>61</v>
      </c>
      <c r="B58" s="7">
        <v>10.06</v>
      </c>
      <c r="C58" s="7">
        <v>0.83</v>
      </c>
      <c r="D58" s="7">
        <v>4.6199999999999998E-2</v>
      </c>
      <c r="E58" s="7">
        <v>6.38</v>
      </c>
      <c r="F58" s="7">
        <v>0.73</v>
      </c>
      <c r="G58" s="7">
        <v>6.5199999999999994E-2</v>
      </c>
      <c r="H58" s="7">
        <v>1.43</v>
      </c>
      <c r="I58" s="7">
        <v>0.33</v>
      </c>
      <c r="J58" s="7">
        <v>4.1099999999999998E-2</v>
      </c>
      <c r="K58" s="7" t="s">
        <v>166</v>
      </c>
      <c r="L58" s="7" t="s">
        <v>167</v>
      </c>
      <c r="M58" s="7" t="s">
        <v>167</v>
      </c>
      <c r="N58" s="7">
        <v>8.59</v>
      </c>
      <c r="O58" s="7">
        <v>0.31</v>
      </c>
      <c r="P58" s="7">
        <v>3.3099999999999997E-2</v>
      </c>
      <c r="Q58" s="7">
        <v>3.35</v>
      </c>
      <c r="R58" s="7">
        <v>0.99</v>
      </c>
      <c r="S58" s="7">
        <v>4.48E-2</v>
      </c>
      <c r="T58" s="7" t="s">
        <v>166</v>
      </c>
      <c r="U58" s="7" t="s">
        <v>167</v>
      </c>
      <c r="V58" s="7" t="s">
        <v>167</v>
      </c>
      <c r="W58" s="7" t="s">
        <v>166</v>
      </c>
      <c r="X58" s="7" t="s">
        <v>167</v>
      </c>
      <c r="Y58" s="7" t="s">
        <v>167</v>
      </c>
      <c r="Z58" s="7" t="s">
        <v>166</v>
      </c>
      <c r="AA58" s="7" t="s">
        <v>167</v>
      </c>
      <c r="AB58" s="7" t="s">
        <v>167</v>
      </c>
      <c r="AC58" s="7">
        <v>4.4400000000000004</v>
      </c>
      <c r="AD58" s="7">
        <v>0.5</v>
      </c>
      <c r="AE58" s="7">
        <v>4.6800000000000001E-2</v>
      </c>
      <c r="AF58" s="11">
        <f t="shared" si="2"/>
        <v>5.708333333333333</v>
      </c>
      <c r="AG58" s="12">
        <f t="shared" si="3"/>
        <v>3.2608797381483847</v>
      </c>
    </row>
    <row r="59" spans="1:33" x14ac:dyDescent="0.25">
      <c r="A59" s="16" t="s">
        <v>62</v>
      </c>
      <c r="B59" s="7" t="s">
        <v>166</v>
      </c>
      <c r="C59" s="7" t="s">
        <v>167</v>
      </c>
      <c r="D59" s="7" t="s">
        <v>167</v>
      </c>
      <c r="E59" s="7">
        <v>8.25</v>
      </c>
      <c r="F59" s="7">
        <v>0.72</v>
      </c>
      <c r="G59" s="7">
        <v>0.76200000000000001</v>
      </c>
      <c r="H59" s="7">
        <v>0.89</v>
      </c>
      <c r="I59" s="7">
        <v>0.21</v>
      </c>
      <c r="J59" s="7">
        <v>0.66</v>
      </c>
      <c r="K59" s="7">
        <v>7.97</v>
      </c>
      <c r="L59" s="7">
        <v>0.78</v>
      </c>
      <c r="M59" s="7">
        <v>0.85299999999999998</v>
      </c>
      <c r="N59" s="7">
        <v>1.52</v>
      </c>
      <c r="O59" s="7">
        <v>0.35</v>
      </c>
      <c r="P59" s="7">
        <v>0.55000000000000004</v>
      </c>
      <c r="Q59" s="7">
        <v>11.74</v>
      </c>
      <c r="R59" s="7">
        <v>0.18</v>
      </c>
      <c r="S59" s="7">
        <v>0.65200000000000002</v>
      </c>
      <c r="T59" s="7">
        <v>7.72</v>
      </c>
      <c r="U59" s="7">
        <v>0.53</v>
      </c>
      <c r="V59" s="7">
        <v>0.64800000000000002</v>
      </c>
      <c r="W59" s="7">
        <v>1.1499999999999999</v>
      </c>
      <c r="X59" s="7">
        <v>1.26</v>
      </c>
      <c r="Y59" s="7">
        <v>0.30399999999999999</v>
      </c>
      <c r="Z59" s="7">
        <v>1.91</v>
      </c>
      <c r="AA59" s="7">
        <v>0.38</v>
      </c>
      <c r="AB59" s="7">
        <v>0.70099999999999996</v>
      </c>
      <c r="AC59" s="7">
        <v>4.59</v>
      </c>
      <c r="AD59" s="7">
        <v>0.32</v>
      </c>
      <c r="AE59" s="7">
        <v>0.60199999999999998</v>
      </c>
      <c r="AF59" s="11">
        <f t="shared" si="2"/>
        <v>5.0822222222222218</v>
      </c>
      <c r="AG59" s="12">
        <f t="shared" si="3"/>
        <v>3.9637380645603275</v>
      </c>
    </row>
    <row r="60" spans="1:33" x14ac:dyDescent="0.25">
      <c r="A60" s="16" t="s">
        <v>63</v>
      </c>
      <c r="B60" s="7">
        <v>10.36</v>
      </c>
      <c r="C60" s="7">
        <v>1.02</v>
      </c>
      <c r="D60" s="7">
        <v>0.219</v>
      </c>
      <c r="E60" s="7">
        <v>8.23</v>
      </c>
      <c r="F60" s="7">
        <v>0.18</v>
      </c>
      <c r="G60" s="7">
        <v>0.39100000000000001</v>
      </c>
      <c r="H60" s="7">
        <v>1.04</v>
      </c>
      <c r="I60" s="7">
        <v>3.2000000000000001E-2</v>
      </c>
      <c r="J60" s="7">
        <v>0.254</v>
      </c>
      <c r="K60" s="7">
        <v>5.67</v>
      </c>
      <c r="L60" s="7">
        <v>7.0000000000000007E-2</v>
      </c>
      <c r="M60" s="7">
        <v>0.32100000000000001</v>
      </c>
      <c r="N60" s="7">
        <v>3.16</v>
      </c>
      <c r="O60" s="7">
        <v>0.23</v>
      </c>
      <c r="P60" s="7">
        <v>0.17699999999999999</v>
      </c>
      <c r="Q60" s="7" t="s">
        <v>166</v>
      </c>
      <c r="R60" s="7" t="s">
        <v>167</v>
      </c>
      <c r="S60" s="7" t="s">
        <v>167</v>
      </c>
      <c r="T60" s="7">
        <v>5.28</v>
      </c>
      <c r="U60" s="7">
        <v>0.19</v>
      </c>
      <c r="V60" s="7">
        <v>0.26600000000000001</v>
      </c>
      <c r="W60" s="7">
        <v>14.68</v>
      </c>
      <c r="X60" s="7">
        <v>2.9000000000000001E-2</v>
      </c>
      <c r="Y60" s="7">
        <v>0.17299999999999999</v>
      </c>
      <c r="Z60" s="7">
        <v>2.99</v>
      </c>
      <c r="AA60" s="7">
        <v>3.3000000000000002E-2</v>
      </c>
      <c r="AB60" s="7">
        <v>0.29399999999999998</v>
      </c>
      <c r="AC60" s="7">
        <v>2.46</v>
      </c>
      <c r="AD60" s="7">
        <v>0.2</v>
      </c>
      <c r="AE60" s="7">
        <v>0.35199999999999998</v>
      </c>
      <c r="AF60" s="11">
        <f t="shared" si="2"/>
        <v>5.9855555555555551</v>
      </c>
      <c r="AG60" s="12">
        <f t="shared" si="3"/>
        <v>4.3904615677372449</v>
      </c>
    </row>
    <row r="61" spans="1:33" x14ac:dyDescent="0.25">
      <c r="A61" s="16" t="s">
        <v>64</v>
      </c>
      <c r="B61" s="7">
        <v>1.03</v>
      </c>
      <c r="C61" s="7">
        <v>0.16</v>
      </c>
      <c r="D61" s="7">
        <v>3.7400000000000003E-2</v>
      </c>
      <c r="E61" s="7">
        <v>1.69</v>
      </c>
      <c r="F61" s="7">
        <v>0.12</v>
      </c>
      <c r="G61" s="7">
        <v>3.2500000000000001E-2</v>
      </c>
      <c r="H61" s="7">
        <v>8.2000000000000003E-2</v>
      </c>
      <c r="I61" s="7">
        <v>4.2999999999999997E-2</v>
      </c>
      <c r="J61" s="7">
        <v>4.1099999999999998E-2</v>
      </c>
      <c r="K61" s="7">
        <v>0.16400000000000001</v>
      </c>
      <c r="L61" s="7">
        <v>5.5E-2</v>
      </c>
      <c r="M61" s="7">
        <v>5.2200000000000003E-2</v>
      </c>
      <c r="N61" s="7">
        <v>2.14</v>
      </c>
      <c r="O61" s="7">
        <v>7.4999999999999997E-2</v>
      </c>
      <c r="P61" s="7">
        <v>2.3599999999999999E-2</v>
      </c>
      <c r="Q61" s="7">
        <v>0.8</v>
      </c>
      <c r="R61" s="7">
        <v>0.89</v>
      </c>
      <c r="S61" s="7">
        <v>3.2199999999999999E-2</v>
      </c>
      <c r="T61" s="7">
        <v>1.58</v>
      </c>
      <c r="U61" s="7">
        <v>0.27</v>
      </c>
      <c r="V61" s="7">
        <v>3.5999999999999997E-2</v>
      </c>
      <c r="W61" s="7">
        <v>0.10199999999999999</v>
      </c>
      <c r="X61" s="7">
        <v>0.22</v>
      </c>
      <c r="Y61" s="7">
        <v>2.12E-2</v>
      </c>
      <c r="Z61" s="7">
        <v>0.06</v>
      </c>
      <c r="AA61" s="7">
        <v>0.49</v>
      </c>
      <c r="AB61" s="7">
        <v>5.7000000000000002E-2</v>
      </c>
      <c r="AC61" s="7">
        <v>1.65</v>
      </c>
      <c r="AD61" s="7">
        <v>0.26</v>
      </c>
      <c r="AE61" s="7">
        <v>3.4299999999999997E-2</v>
      </c>
      <c r="AF61" s="11">
        <f t="shared" si="2"/>
        <v>0.92979999999999996</v>
      </c>
      <c r="AG61" s="12">
        <f t="shared" si="3"/>
        <v>0.79985023598171179</v>
      </c>
    </row>
    <row r="62" spans="1:33" x14ac:dyDescent="0.25">
      <c r="A62" s="16" t="s">
        <v>65</v>
      </c>
      <c r="B62" s="7">
        <v>0.19400000000000001</v>
      </c>
      <c r="C62" s="7">
        <v>6.4000000000000001E-2</v>
      </c>
      <c r="D62" s="7">
        <v>4.7500000000000001E-2</v>
      </c>
      <c r="E62" s="7">
        <v>1.04</v>
      </c>
      <c r="F62" s="7">
        <v>0.42</v>
      </c>
      <c r="G62" s="7">
        <v>4.7600000000000003E-2</v>
      </c>
      <c r="H62" s="7">
        <v>0.128</v>
      </c>
      <c r="I62" s="7">
        <v>9.5000000000000001E-2</v>
      </c>
      <c r="J62" s="7">
        <v>6.0400000000000002E-2</v>
      </c>
      <c r="K62" s="7">
        <v>0.121</v>
      </c>
      <c r="L62" s="7">
        <v>0.23</v>
      </c>
      <c r="M62" s="7">
        <v>0</v>
      </c>
      <c r="N62" s="7">
        <v>0.52600000000000002</v>
      </c>
      <c r="O62" s="7">
        <v>9.5000000000000001E-2</v>
      </c>
      <c r="P62" s="7">
        <v>2.46E-2</v>
      </c>
      <c r="Q62" s="7">
        <v>10.039999999999999</v>
      </c>
      <c r="R62" s="7">
        <v>0.24</v>
      </c>
      <c r="S62" s="7">
        <v>0</v>
      </c>
      <c r="T62" s="7">
        <v>2.69</v>
      </c>
      <c r="U62" s="7">
        <v>0.11</v>
      </c>
      <c r="V62" s="7">
        <v>3.7600000000000001E-2</v>
      </c>
      <c r="W62" s="7">
        <v>2.04</v>
      </c>
      <c r="X62" s="7">
        <v>0.11</v>
      </c>
      <c r="Y62" s="7">
        <v>4.1500000000000002E-2</v>
      </c>
      <c r="Z62" s="7">
        <v>4.95</v>
      </c>
      <c r="AA62" s="7">
        <v>1.21</v>
      </c>
      <c r="AB62" s="7">
        <v>0</v>
      </c>
      <c r="AC62" s="7">
        <v>2.46</v>
      </c>
      <c r="AD62" s="7">
        <v>0.16</v>
      </c>
      <c r="AE62" s="7">
        <v>3.61E-2</v>
      </c>
      <c r="AF62" s="11">
        <f t="shared" si="2"/>
        <v>2.4188999999999998</v>
      </c>
      <c r="AG62" s="12">
        <f t="shared" si="3"/>
        <v>3.085261827534973</v>
      </c>
    </row>
    <row r="63" spans="1:33" x14ac:dyDescent="0.25">
      <c r="A63" s="16" t="s">
        <v>66</v>
      </c>
      <c r="B63" s="7" t="s">
        <v>166</v>
      </c>
      <c r="C63" s="7" t="s">
        <v>167</v>
      </c>
      <c r="D63" s="7" t="s">
        <v>167</v>
      </c>
      <c r="E63" s="7">
        <v>2.57</v>
      </c>
      <c r="F63" s="7">
        <v>0.11</v>
      </c>
      <c r="G63" s="7">
        <v>0.36199999999999999</v>
      </c>
      <c r="H63" s="7" t="s">
        <v>166</v>
      </c>
      <c r="I63" s="7" t="s">
        <v>167</v>
      </c>
      <c r="J63" s="7" t="s">
        <v>167</v>
      </c>
      <c r="K63" s="7">
        <v>0.39</v>
      </c>
      <c r="L63" s="7">
        <v>0.14000000000000001</v>
      </c>
      <c r="M63" s="7">
        <v>0</v>
      </c>
      <c r="N63" s="7" t="s">
        <v>166</v>
      </c>
      <c r="O63" s="7" t="s">
        <v>167</v>
      </c>
      <c r="P63" s="7" t="s">
        <v>167</v>
      </c>
      <c r="Q63" s="7">
        <v>1.02</v>
      </c>
      <c r="R63" s="7">
        <v>8.5999999999999993E-2</v>
      </c>
      <c r="S63" s="7">
        <v>0.18099999999999999</v>
      </c>
      <c r="T63" s="7" t="s">
        <v>166</v>
      </c>
      <c r="U63" s="7" t="s">
        <v>167</v>
      </c>
      <c r="V63" s="7" t="s">
        <v>167</v>
      </c>
      <c r="W63" s="7">
        <v>0.25</v>
      </c>
      <c r="X63" s="7">
        <v>6.5000000000000002E-2</v>
      </c>
      <c r="Y63" s="7">
        <v>8.4099999999999994E-2</v>
      </c>
      <c r="Z63" s="7">
        <v>8.9600000000000009</v>
      </c>
      <c r="AA63" s="7">
        <v>0.15</v>
      </c>
      <c r="AB63" s="7">
        <v>0.185</v>
      </c>
      <c r="AC63" s="7">
        <v>0.39</v>
      </c>
      <c r="AD63" s="7">
        <v>7.2999999999999995E-2</v>
      </c>
      <c r="AE63" s="7">
        <v>0.27400000000000002</v>
      </c>
      <c r="AF63" s="11">
        <f t="shared" si="2"/>
        <v>2.2633333333333336</v>
      </c>
      <c r="AG63" s="12">
        <f t="shared" si="3"/>
        <v>3.3928611328297342</v>
      </c>
    </row>
    <row r="64" spans="1:33" x14ac:dyDescent="0.25">
      <c r="A64" s="16" t="s">
        <v>67</v>
      </c>
      <c r="B64" s="7">
        <v>0.2</v>
      </c>
      <c r="C64" s="7">
        <v>0.12</v>
      </c>
      <c r="D64" s="7">
        <v>0</v>
      </c>
      <c r="E64" s="7" t="s">
        <v>166</v>
      </c>
      <c r="F64" s="7" t="s">
        <v>167</v>
      </c>
      <c r="G64" s="7" t="s">
        <v>167</v>
      </c>
      <c r="H64" s="7" t="s">
        <v>166</v>
      </c>
      <c r="I64" s="7" t="s">
        <v>167</v>
      </c>
      <c r="J64" s="7" t="s">
        <v>167</v>
      </c>
      <c r="K64" s="7" t="s">
        <v>166</v>
      </c>
      <c r="L64" s="7" t="s">
        <v>167</v>
      </c>
      <c r="M64" s="7" t="s">
        <v>167</v>
      </c>
      <c r="N64" s="7">
        <v>0.21</v>
      </c>
      <c r="O64" s="7">
        <v>1.19</v>
      </c>
      <c r="P64" s="7">
        <v>0.16600000000000001</v>
      </c>
      <c r="Q64" s="7" t="s">
        <v>166</v>
      </c>
      <c r="R64" s="7" t="s">
        <v>167</v>
      </c>
      <c r="S64" s="7" t="s">
        <v>167</v>
      </c>
      <c r="T64" s="7" t="s">
        <v>166</v>
      </c>
      <c r="U64" s="7" t="s">
        <v>167</v>
      </c>
      <c r="V64" s="7" t="s">
        <v>167</v>
      </c>
      <c r="W64" s="7" t="s">
        <v>166</v>
      </c>
      <c r="X64" s="7" t="s">
        <v>167</v>
      </c>
      <c r="Y64" s="7" t="s">
        <v>167</v>
      </c>
      <c r="Z64" s="7">
        <v>0.3</v>
      </c>
      <c r="AA64" s="7">
        <v>0.68</v>
      </c>
      <c r="AB64" s="7">
        <v>0.26600000000000001</v>
      </c>
      <c r="AC64" s="7" t="s">
        <v>166</v>
      </c>
      <c r="AD64" s="7" t="s">
        <v>167</v>
      </c>
      <c r="AE64" s="7" t="s">
        <v>167</v>
      </c>
      <c r="AF64" s="11">
        <f t="shared" si="2"/>
        <v>0.23666666666666666</v>
      </c>
      <c r="AG64" s="12">
        <f t="shared" si="3"/>
        <v>5.507570547286101E-2</v>
      </c>
    </row>
    <row r="65" spans="1:39" x14ac:dyDescent="0.25">
      <c r="A65" s="16" t="s">
        <v>68</v>
      </c>
      <c r="B65" s="7">
        <v>15.65</v>
      </c>
      <c r="C65" s="7">
        <v>1.74</v>
      </c>
      <c r="D65" s="7">
        <v>0.26300000000000001</v>
      </c>
      <c r="E65" s="7">
        <v>11.48</v>
      </c>
      <c r="F65" s="7">
        <v>0.16</v>
      </c>
      <c r="G65" s="7">
        <v>0.373</v>
      </c>
      <c r="H65" s="7" t="s">
        <v>166</v>
      </c>
      <c r="I65" s="7" t="s">
        <v>167</v>
      </c>
      <c r="J65" s="7" t="s">
        <v>167</v>
      </c>
      <c r="K65" s="7">
        <v>0.41</v>
      </c>
      <c r="L65" s="7">
        <v>0.28000000000000003</v>
      </c>
      <c r="M65" s="7">
        <v>0.30099999999999999</v>
      </c>
      <c r="N65" s="7">
        <v>11.6</v>
      </c>
      <c r="O65" s="7">
        <v>7.8E-2</v>
      </c>
      <c r="P65" s="7">
        <v>0.27200000000000002</v>
      </c>
      <c r="Q65" s="7">
        <v>3.09</v>
      </c>
      <c r="R65" s="7">
        <v>0.11</v>
      </c>
      <c r="S65" s="7">
        <v>0.41599999999999998</v>
      </c>
      <c r="T65" s="7">
        <v>1.57</v>
      </c>
      <c r="U65" s="7">
        <v>0.12</v>
      </c>
      <c r="V65" s="7">
        <v>0.20799999999999999</v>
      </c>
      <c r="W65" s="7">
        <v>6.22</v>
      </c>
      <c r="X65" s="7">
        <v>0.17</v>
      </c>
      <c r="Y65" s="7">
        <v>8.6599999999999996E-2</v>
      </c>
      <c r="Z65" s="7">
        <v>5.0199999999999996</v>
      </c>
      <c r="AA65" s="7">
        <v>0.11</v>
      </c>
      <c r="AB65" s="7">
        <v>0</v>
      </c>
      <c r="AC65" s="7">
        <v>2.08</v>
      </c>
      <c r="AD65" s="7">
        <v>0.15</v>
      </c>
      <c r="AE65" s="7">
        <v>0</v>
      </c>
      <c r="AF65" s="11">
        <f t="shared" si="2"/>
        <v>6.3466666666666676</v>
      </c>
      <c r="AG65" s="12">
        <f t="shared" si="3"/>
        <v>5.3519575857811121</v>
      </c>
    </row>
    <row r="66" spans="1:39" x14ac:dyDescent="0.25">
      <c r="A66" s="16" t="s">
        <v>69</v>
      </c>
      <c r="B66" s="7" t="s">
        <v>166</v>
      </c>
      <c r="C66" s="7" t="s">
        <v>167</v>
      </c>
      <c r="D66" s="7" t="s">
        <v>167</v>
      </c>
      <c r="E66" s="7">
        <v>0.63</v>
      </c>
      <c r="F66" s="7">
        <v>12.94</v>
      </c>
      <c r="G66" s="7">
        <v>0.19700000000000001</v>
      </c>
      <c r="H66" s="7" t="s">
        <v>166</v>
      </c>
      <c r="I66" s="7" t="s">
        <v>167</v>
      </c>
      <c r="J66" s="7" t="s">
        <v>167</v>
      </c>
      <c r="K66" s="7">
        <v>0.6</v>
      </c>
      <c r="L66" s="7">
        <v>3.4</v>
      </c>
      <c r="M66" s="7">
        <v>0.222</v>
      </c>
      <c r="N66" s="7" t="s">
        <v>166</v>
      </c>
      <c r="O66" s="7" t="s">
        <v>167</v>
      </c>
      <c r="P66" s="7" t="s">
        <v>167</v>
      </c>
      <c r="Q66" s="7">
        <v>0.26</v>
      </c>
      <c r="R66" s="7">
        <v>5.77</v>
      </c>
      <c r="S66" s="7">
        <v>0.13600000000000001</v>
      </c>
      <c r="T66" s="7" t="s">
        <v>166</v>
      </c>
      <c r="U66" s="7" t="s">
        <v>167</v>
      </c>
      <c r="V66" s="7" t="s">
        <v>167</v>
      </c>
      <c r="W66" s="7">
        <v>0.75</v>
      </c>
      <c r="X66" s="7">
        <v>5.96</v>
      </c>
      <c r="Y66" s="7">
        <v>0.126</v>
      </c>
      <c r="Z66" s="7" t="s">
        <v>166</v>
      </c>
      <c r="AA66" s="7" t="s">
        <v>167</v>
      </c>
      <c r="AB66" s="7" t="s">
        <v>167</v>
      </c>
      <c r="AC66" s="7">
        <v>0.49</v>
      </c>
      <c r="AD66" s="7">
        <v>16.28</v>
      </c>
      <c r="AE66" s="7">
        <v>0.248</v>
      </c>
      <c r="AF66" s="11">
        <f t="shared" si="2"/>
        <v>0.54600000000000004</v>
      </c>
      <c r="AG66" s="12">
        <f t="shared" si="3"/>
        <v>0.18474306482247144</v>
      </c>
    </row>
    <row r="67" spans="1:39" x14ac:dyDescent="0.25">
      <c r="A67" s="16" t="s">
        <v>70</v>
      </c>
      <c r="B67" s="7">
        <v>46.64</v>
      </c>
      <c r="C67" s="7">
        <v>4.5199999999999996</v>
      </c>
      <c r="D67" s="7">
        <v>0.47799999999999998</v>
      </c>
      <c r="E67" s="7">
        <v>137.25</v>
      </c>
      <c r="F67" s="7">
        <v>0.54</v>
      </c>
      <c r="G67" s="7">
        <v>0.21299999999999999</v>
      </c>
      <c r="H67" s="7">
        <v>36.01</v>
      </c>
      <c r="I67" s="7">
        <v>0.24</v>
      </c>
      <c r="J67" s="7">
        <v>0.155</v>
      </c>
      <c r="K67" s="7">
        <v>31.85</v>
      </c>
      <c r="L67" s="7">
        <v>0.21</v>
      </c>
      <c r="M67" s="7">
        <v>0.23899999999999999</v>
      </c>
      <c r="N67" s="7">
        <v>40.22</v>
      </c>
      <c r="O67" s="7">
        <v>0.35</v>
      </c>
      <c r="P67" s="7">
        <v>0.17499999999999999</v>
      </c>
      <c r="Q67" s="7">
        <v>55.65</v>
      </c>
      <c r="R67" s="7">
        <v>0.91</v>
      </c>
      <c r="S67" s="7">
        <v>0.221</v>
      </c>
      <c r="T67" s="7">
        <v>84.1</v>
      </c>
      <c r="U67" s="7">
        <v>0.1</v>
      </c>
      <c r="V67" s="7">
        <v>0.20799999999999999</v>
      </c>
      <c r="W67" s="7">
        <v>55.01</v>
      </c>
      <c r="X67" s="7">
        <v>1.1200000000000001</v>
      </c>
      <c r="Y67" s="7">
        <v>0.13200000000000001</v>
      </c>
      <c r="Z67" s="7">
        <v>51.13</v>
      </c>
      <c r="AA67" s="7">
        <v>0.23</v>
      </c>
      <c r="AB67" s="7">
        <v>0.11799999999999999</v>
      </c>
      <c r="AC67" s="7">
        <v>147.16999999999999</v>
      </c>
      <c r="AD67" s="7">
        <v>0.11</v>
      </c>
      <c r="AE67" s="7">
        <v>0.19400000000000001</v>
      </c>
      <c r="AF67" s="11">
        <f t="shared" si="2"/>
        <v>68.502999999999986</v>
      </c>
      <c r="AG67" s="12">
        <f t="shared" si="3"/>
        <v>41.478443410737817</v>
      </c>
    </row>
    <row r="68" spans="1:39" x14ac:dyDescent="0.25">
      <c r="A68" s="16" t="s">
        <v>71</v>
      </c>
      <c r="B68" s="7">
        <v>0.56999999999999995</v>
      </c>
      <c r="C68" s="7">
        <v>0.15</v>
      </c>
      <c r="D68" s="7">
        <v>8.2900000000000001E-2</v>
      </c>
      <c r="E68" s="7">
        <v>5.39</v>
      </c>
      <c r="F68" s="7">
        <v>6.8000000000000005E-2</v>
      </c>
      <c r="G68" s="7">
        <v>0.16500000000000001</v>
      </c>
      <c r="H68" s="7">
        <v>1.92</v>
      </c>
      <c r="I68" s="7">
        <v>6.3E-2</v>
      </c>
      <c r="J68" s="7">
        <v>0.104</v>
      </c>
      <c r="K68" s="7">
        <v>0.71</v>
      </c>
      <c r="L68" s="7">
        <v>8.1000000000000003E-2</v>
      </c>
      <c r="M68" s="7">
        <v>0.186</v>
      </c>
      <c r="N68" s="7">
        <v>3.15</v>
      </c>
      <c r="O68" s="7">
        <v>0.08</v>
      </c>
      <c r="P68" s="7">
        <v>0.10199999999999999</v>
      </c>
      <c r="Q68" s="7">
        <v>8.8699999999999992</v>
      </c>
      <c r="R68" s="7">
        <v>9.0999999999999998E-2</v>
      </c>
      <c r="S68" s="7">
        <v>0.113</v>
      </c>
      <c r="T68" s="7">
        <v>0.54</v>
      </c>
      <c r="U68" s="7">
        <v>6.7000000000000004E-2</v>
      </c>
      <c r="V68" s="7">
        <v>9.9299999999999999E-2</v>
      </c>
      <c r="W68" s="7">
        <v>10.79</v>
      </c>
      <c r="X68" s="7">
        <v>3.3000000000000002E-2</v>
      </c>
      <c r="Y68" s="7">
        <v>6.3299999999999995E-2</v>
      </c>
      <c r="Z68" s="7">
        <v>1.63</v>
      </c>
      <c r="AA68" s="7">
        <v>7.5999999999999998E-2</v>
      </c>
      <c r="AB68" s="7">
        <v>0.13900000000000001</v>
      </c>
      <c r="AC68" s="7">
        <v>0.6</v>
      </c>
      <c r="AD68" s="7">
        <v>7.1999999999999995E-2</v>
      </c>
      <c r="AE68" s="7">
        <v>0.14399999999999999</v>
      </c>
      <c r="AF68" s="11">
        <f t="shared" si="2"/>
        <v>3.4170000000000003</v>
      </c>
      <c r="AG68" s="12">
        <f t="shared" si="3"/>
        <v>3.7288754634905974</v>
      </c>
    </row>
    <row r="69" spans="1:39" x14ac:dyDescent="0.25">
      <c r="A69" s="16" t="s">
        <v>72</v>
      </c>
      <c r="B69" s="7">
        <v>0.85</v>
      </c>
      <c r="C69" s="7">
        <v>0.2</v>
      </c>
      <c r="D69" s="7">
        <v>0.10199999999999999</v>
      </c>
      <c r="E69" s="7">
        <v>0.14699999999999999</v>
      </c>
      <c r="F69" s="7">
        <v>5.7000000000000002E-2</v>
      </c>
      <c r="G69" s="7">
        <v>0.125</v>
      </c>
      <c r="H69" s="7" t="s">
        <v>166</v>
      </c>
      <c r="I69" s="7" t="s">
        <v>167</v>
      </c>
      <c r="J69" s="7" t="s">
        <v>167</v>
      </c>
      <c r="K69" s="7" t="s">
        <v>166</v>
      </c>
      <c r="L69" s="7" t="s">
        <v>167</v>
      </c>
      <c r="M69" s="7" t="s">
        <v>167</v>
      </c>
      <c r="N69" s="7">
        <v>0.30599999999999999</v>
      </c>
      <c r="O69" s="7">
        <v>0.62</v>
      </c>
      <c r="P69" s="7">
        <v>7.3999999999999996E-2</v>
      </c>
      <c r="Q69" s="7">
        <v>0.35099999999999998</v>
      </c>
      <c r="R69" s="7">
        <v>0.43</v>
      </c>
      <c r="S69" s="7">
        <v>0.10100000000000001</v>
      </c>
      <c r="T69" s="7" t="s">
        <v>166</v>
      </c>
      <c r="U69" s="7" t="s">
        <v>167</v>
      </c>
      <c r="V69" s="7" t="s">
        <v>167</v>
      </c>
      <c r="W69" s="7" t="s">
        <v>166</v>
      </c>
      <c r="X69" s="7" t="s">
        <v>167</v>
      </c>
      <c r="Y69" s="7" t="s">
        <v>167</v>
      </c>
      <c r="Z69" s="7" t="s">
        <v>166</v>
      </c>
      <c r="AA69" s="7" t="s">
        <v>167</v>
      </c>
      <c r="AB69" s="7" t="s">
        <v>167</v>
      </c>
      <c r="AC69" s="7" t="s">
        <v>166</v>
      </c>
      <c r="AD69" s="7" t="s">
        <v>167</v>
      </c>
      <c r="AE69" s="7" t="s">
        <v>167</v>
      </c>
      <c r="AF69" s="11">
        <f t="shared" si="2"/>
        <v>0.41349999999999998</v>
      </c>
      <c r="AG69" s="12">
        <f t="shared" si="3"/>
        <v>0.30387332887241031</v>
      </c>
    </row>
    <row r="70" spans="1:39" ht="13.8" thickBot="1" x14ac:dyDescent="0.3">
      <c r="A70" s="17" t="s">
        <v>73</v>
      </c>
      <c r="B70" s="8">
        <v>1.04</v>
      </c>
      <c r="C70" s="8">
        <v>0.2</v>
      </c>
      <c r="D70" s="8">
        <v>7.2400000000000006E-2</v>
      </c>
      <c r="E70" s="8" t="s">
        <v>166</v>
      </c>
      <c r="F70" s="8" t="s">
        <v>167</v>
      </c>
      <c r="G70" s="8">
        <v>0.126</v>
      </c>
      <c r="H70" s="8">
        <v>34.6</v>
      </c>
      <c r="I70" s="8" t="s">
        <v>167</v>
      </c>
      <c r="J70" s="8">
        <v>7.9799999999999996E-2</v>
      </c>
      <c r="K70" s="8">
        <v>2.65</v>
      </c>
      <c r="L70" s="8" t="s">
        <v>167</v>
      </c>
      <c r="M70" s="8">
        <v>0.124</v>
      </c>
      <c r="N70" s="8" t="s">
        <v>166</v>
      </c>
      <c r="O70" s="8" t="s">
        <v>167</v>
      </c>
      <c r="P70" s="8" t="s">
        <v>167</v>
      </c>
      <c r="Q70" s="8">
        <v>4.45</v>
      </c>
      <c r="R70" s="8" t="s">
        <v>167</v>
      </c>
      <c r="S70" s="8">
        <v>0.109</v>
      </c>
      <c r="T70" s="8">
        <v>16.78</v>
      </c>
      <c r="U70" s="8" t="s">
        <v>167</v>
      </c>
      <c r="V70" s="8">
        <v>8.6199999999999999E-2</v>
      </c>
      <c r="W70" s="8">
        <v>21.31</v>
      </c>
      <c r="X70" s="8" t="s">
        <v>167</v>
      </c>
      <c r="Y70" s="8">
        <v>5.8599999999999999E-2</v>
      </c>
      <c r="Z70" s="8">
        <v>5.5</v>
      </c>
      <c r="AA70" s="8" t="s">
        <v>167</v>
      </c>
      <c r="AB70" s="8">
        <v>0</v>
      </c>
      <c r="AC70" s="8">
        <v>4.95</v>
      </c>
      <c r="AD70" s="8" t="s">
        <v>167</v>
      </c>
      <c r="AE70" s="8">
        <v>9.5299999999999996E-2</v>
      </c>
      <c r="AF70" s="13">
        <f t="shared" si="2"/>
        <v>11.41</v>
      </c>
      <c r="AG70" s="14">
        <f t="shared" si="3"/>
        <v>11.795875792593179</v>
      </c>
    </row>
    <row r="71" spans="1:39" ht="13.8" thickBot="1" x14ac:dyDescent="0.3">
      <c r="T71" s="18"/>
      <c r="U71" s="18"/>
      <c r="AL71" s="20"/>
      <c r="AM71" s="20"/>
    </row>
    <row r="72" spans="1:39" x14ac:dyDescent="0.25">
      <c r="A72" s="15"/>
      <c r="B72" s="6" t="s">
        <v>85</v>
      </c>
      <c r="C72" s="6" t="s">
        <v>84</v>
      </c>
      <c r="D72" s="6" t="s">
        <v>150</v>
      </c>
      <c r="E72" s="6" t="s">
        <v>86</v>
      </c>
      <c r="F72" s="6" t="s">
        <v>84</v>
      </c>
      <c r="G72" s="6" t="s">
        <v>150</v>
      </c>
      <c r="H72" s="6" t="s">
        <v>87</v>
      </c>
      <c r="I72" s="6" t="s">
        <v>84</v>
      </c>
      <c r="J72" s="6" t="s">
        <v>150</v>
      </c>
      <c r="K72" s="6" t="s">
        <v>88</v>
      </c>
      <c r="L72" s="6" t="s">
        <v>84</v>
      </c>
      <c r="M72" s="6" t="s">
        <v>150</v>
      </c>
      <c r="N72" s="6" t="s">
        <v>89</v>
      </c>
      <c r="O72" s="6" t="s">
        <v>84</v>
      </c>
      <c r="P72" s="6" t="s">
        <v>150</v>
      </c>
      <c r="Q72" s="6" t="s">
        <v>90</v>
      </c>
      <c r="R72" s="6" t="s">
        <v>84</v>
      </c>
      <c r="S72" s="6" t="s">
        <v>150</v>
      </c>
      <c r="T72" s="15" t="s">
        <v>168</v>
      </c>
      <c r="U72" s="26" t="s">
        <v>169</v>
      </c>
      <c r="AL72" s="20"/>
      <c r="AM72" s="20"/>
    </row>
    <row r="73" spans="1:39" x14ac:dyDescent="0.25">
      <c r="A73" s="16" t="s">
        <v>41</v>
      </c>
      <c r="B73" s="7">
        <v>368.29</v>
      </c>
      <c r="C73" s="7">
        <v>84.54</v>
      </c>
      <c r="D73" s="7">
        <v>0.67</v>
      </c>
      <c r="E73" s="7">
        <v>358.64</v>
      </c>
      <c r="F73" s="7">
        <v>83.68</v>
      </c>
      <c r="G73" s="7">
        <v>0.49199999999999999</v>
      </c>
      <c r="H73" s="7">
        <v>342.89</v>
      </c>
      <c r="I73" s="7">
        <v>81.36</v>
      </c>
      <c r="J73" s="7">
        <v>0.70499999999999996</v>
      </c>
      <c r="K73" s="7">
        <v>338.95</v>
      </c>
      <c r="L73" s="7">
        <v>81.790000000000006</v>
      </c>
      <c r="M73" s="7">
        <v>0.754</v>
      </c>
      <c r="N73" s="7">
        <v>342.95</v>
      </c>
      <c r="O73" s="7">
        <v>84.18</v>
      </c>
      <c r="P73" s="7">
        <v>0.60499999999999998</v>
      </c>
      <c r="Q73" s="7">
        <v>382.42</v>
      </c>
      <c r="R73" s="7">
        <v>95.46</v>
      </c>
      <c r="S73" s="7">
        <v>0.66</v>
      </c>
      <c r="T73" s="11">
        <f>AVERAGE(B73,E73,H73,K73,N73,Q73)</f>
        <v>355.69000000000005</v>
      </c>
      <c r="U73" s="12">
        <f>STDEV(B73,E73,H73,K73,N73,Q73)</f>
        <v>17.253003216831569</v>
      </c>
    </row>
    <row r="74" spans="1:39" x14ac:dyDescent="0.25">
      <c r="A74" s="16" t="s">
        <v>42</v>
      </c>
      <c r="B74" s="7">
        <v>522.37</v>
      </c>
      <c r="C74" s="7">
        <v>108.67</v>
      </c>
      <c r="D74" s="7">
        <v>1.29</v>
      </c>
      <c r="E74" s="7">
        <v>534.15</v>
      </c>
      <c r="F74" s="7">
        <v>112.88</v>
      </c>
      <c r="G74" s="7">
        <v>0.94</v>
      </c>
      <c r="H74" s="7">
        <v>594.25</v>
      </c>
      <c r="I74" s="7">
        <v>127.61</v>
      </c>
      <c r="J74" s="7">
        <v>1.2</v>
      </c>
      <c r="K74" s="7">
        <v>539.45000000000005</v>
      </c>
      <c r="L74" s="7">
        <v>117.72</v>
      </c>
      <c r="M74" s="7">
        <v>1.01</v>
      </c>
      <c r="N74" s="7">
        <v>551.23</v>
      </c>
      <c r="O74" s="7">
        <v>122.26</v>
      </c>
      <c r="P74" s="7">
        <v>1.1399999999999999</v>
      </c>
      <c r="Q74" s="7">
        <v>565.70000000000005</v>
      </c>
      <c r="R74" s="7">
        <v>127.52</v>
      </c>
      <c r="S74" s="7">
        <v>0.99399999999999999</v>
      </c>
      <c r="T74" s="11">
        <f t="shared" ref="T74:T105" si="4">AVERAGE(B74,E74,H74,K74,N74,Q74)</f>
        <v>551.19166666666672</v>
      </c>
      <c r="U74" s="12">
        <f t="shared" ref="U74:U105" si="5">STDEV(B74,E74,H74,K74,N74,Q74)</f>
        <v>25.781725633996395</v>
      </c>
    </row>
    <row r="75" spans="1:39" x14ac:dyDescent="0.25">
      <c r="A75" s="16" t="s">
        <v>43</v>
      </c>
      <c r="B75" s="7">
        <v>1861.48</v>
      </c>
      <c r="C75" s="7">
        <v>468.87</v>
      </c>
      <c r="D75" s="7">
        <v>301.97000000000003</v>
      </c>
      <c r="E75" s="7">
        <v>645.97</v>
      </c>
      <c r="F75" s="7">
        <v>188.9</v>
      </c>
      <c r="G75" s="7">
        <v>242.79</v>
      </c>
      <c r="H75" s="7">
        <v>830.75</v>
      </c>
      <c r="I75" s="7">
        <v>241.07</v>
      </c>
      <c r="J75" s="7">
        <v>300.62</v>
      </c>
      <c r="K75" s="7">
        <v>759.01</v>
      </c>
      <c r="L75" s="7">
        <v>221.3</v>
      </c>
      <c r="M75" s="7">
        <v>259.17</v>
      </c>
      <c r="N75" s="7">
        <v>706.43</v>
      </c>
      <c r="O75" s="7">
        <v>221.48</v>
      </c>
      <c r="P75" s="7">
        <v>283.5</v>
      </c>
      <c r="Q75" s="7">
        <v>733.97</v>
      </c>
      <c r="R75" s="7">
        <v>218.19</v>
      </c>
      <c r="S75" s="7">
        <v>255.34</v>
      </c>
      <c r="T75" s="11">
        <f t="shared" si="4"/>
        <v>922.93500000000006</v>
      </c>
      <c r="U75" s="12">
        <f t="shared" si="5"/>
        <v>463.79478098615971</v>
      </c>
    </row>
    <row r="76" spans="1:39" x14ac:dyDescent="0.25">
      <c r="A76" s="16" t="s">
        <v>44</v>
      </c>
      <c r="B76" s="7" t="s">
        <v>166</v>
      </c>
      <c r="C76" s="7" t="s">
        <v>167</v>
      </c>
      <c r="D76" s="7" t="s">
        <v>167</v>
      </c>
      <c r="E76" s="7" t="s">
        <v>166</v>
      </c>
      <c r="F76" s="7" t="s">
        <v>167</v>
      </c>
      <c r="G76" s="7" t="s">
        <v>167</v>
      </c>
      <c r="H76" s="7" t="s">
        <v>166</v>
      </c>
      <c r="I76" s="7" t="s">
        <v>167</v>
      </c>
      <c r="J76" s="7" t="s">
        <v>167</v>
      </c>
      <c r="K76" s="7" t="s">
        <v>166</v>
      </c>
      <c r="L76" s="7" t="s">
        <v>167</v>
      </c>
      <c r="M76" s="7" t="s">
        <v>167</v>
      </c>
      <c r="N76" s="7" t="s">
        <v>166</v>
      </c>
      <c r="O76" s="7" t="s">
        <v>167</v>
      </c>
      <c r="P76" s="7" t="s">
        <v>167</v>
      </c>
      <c r="Q76" s="7" t="s">
        <v>166</v>
      </c>
      <c r="R76" s="7" t="s">
        <v>167</v>
      </c>
      <c r="S76" s="7" t="s">
        <v>167</v>
      </c>
      <c r="T76" s="11" t="s">
        <v>167</v>
      </c>
      <c r="U76" s="12" t="s">
        <v>167</v>
      </c>
    </row>
    <row r="77" spans="1:39" x14ac:dyDescent="0.25">
      <c r="A77" s="16" t="s">
        <v>45</v>
      </c>
      <c r="B77" s="7">
        <v>191.82</v>
      </c>
      <c r="C77" s="7">
        <v>40.15</v>
      </c>
      <c r="D77" s="7">
        <v>5.34</v>
      </c>
      <c r="E77" s="7">
        <v>6.27</v>
      </c>
      <c r="F77" s="7">
        <v>2.65</v>
      </c>
      <c r="G77" s="7">
        <v>4.87</v>
      </c>
      <c r="H77" s="7" t="s">
        <v>166</v>
      </c>
      <c r="I77" s="7" t="s">
        <v>167</v>
      </c>
      <c r="J77" s="7" t="s">
        <v>167</v>
      </c>
      <c r="K77" s="7">
        <v>12.15</v>
      </c>
      <c r="L77" s="7">
        <v>3.67</v>
      </c>
      <c r="M77" s="7">
        <v>4.9000000000000004</v>
      </c>
      <c r="N77" s="7">
        <v>8.19</v>
      </c>
      <c r="O77" s="7">
        <v>3.5</v>
      </c>
      <c r="P77" s="7">
        <v>5.98</v>
      </c>
      <c r="Q77" s="7">
        <v>13.32</v>
      </c>
      <c r="R77" s="7">
        <v>3.93</v>
      </c>
      <c r="S77" s="7">
        <v>5.21</v>
      </c>
      <c r="T77" s="11">
        <f t="shared" si="4"/>
        <v>46.35</v>
      </c>
      <c r="U77" s="12">
        <f t="shared" si="5"/>
        <v>81.370654722694709</v>
      </c>
    </row>
    <row r="78" spans="1:39" x14ac:dyDescent="0.25">
      <c r="A78" s="16" t="s">
        <v>46</v>
      </c>
      <c r="B78" s="7">
        <v>215.11</v>
      </c>
      <c r="C78" s="7">
        <v>44.82</v>
      </c>
      <c r="D78" s="7">
        <v>0.42099999999999999</v>
      </c>
      <c r="E78" s="7">
        <v>202.04</v>
      </c>
      <c r="F78" s="7">
        <v>42.79</v>
      </c>
      <c r="G78" s="7">
        <v>0.41399999999999998</v>
      </c>
      <c r="H78" s="7">
        <v>196.91</v>
      </c>
      <c r="I78" s="7">
        <v>42.41</v>
      </c>
      <c r="J78" s="7">
        <v>0.51500000000000001</v>
      </c>
      <c r="K78" s="7">
        <v>203.05</v>
      </c>
      <c r="L78" s="7">
        <v>44.48</v>
      </c>
      <c r="M78" s="7">
        <v>0.59499999999999997</v>
      </c>
      <c r="N78" s="7">
        <v>196.17</v>
      </c>
      <c r="O78" s="7">
        <v>43.72</v>
      </c>
      <c r="P78" s="7">
        <v>0.42299999999999999</v>
      </c>
      <c r="Q78" s="7">
        <v>201</v>
      </c>
      <c r="R78" s="7">
        <v>45.56</v>
      </c>
      <c r="S78" s="7">
        <v>0.379</v>
      </c>
      <c r="T78" s="11">
        <f t="shared" si="4"/>
        <v>202.37999999999997</v>
      </c>
      <c r="U78" s="12">
        <f t="shared" si="5"/>
        <v>6.8265188786086357</v>
      </c>
    </row>
    <row r="79" spans="1:39" x14ac:dyDescent="0.25">
      <c r="A79" s="16" t="s">
        <v>47</v>
      </c>
      <c r="B79" s="7" t="s">
        <v>166</v>
      </c>
      <c r="C79" s="7" t="s">
        <v>167</v>
      </c>
      <c r="D79" s="7" t="s">
        <v>167</v>
      </c>
      <c r="E79" s="7">
        <v>23.76</v>
      </c>
      <c r="F79" s="7">
        <v>5.6</v>
      </c>
      <c r="G79" s="7">
        <v>5.53</v>
      </c>
      <c r="H79" s="7">
        <v>8.1</v>
      </c>
      <c r="I79" s="7">
        <v>3.33</v>
      </c>
      <c r="J79" s="7">
        <v>6.69</v>
      </c>
      <c r="K79" s="7">
        <v>6.13</v>
      </c>
      <c r="L79" s="7">
        <v>2.75</v>
      </c>
      <c r="M79" s="7">
        <v>5.51</v>
      </c>
      <c r="N79" s="7" t="s">
        <v>166</v>
      </c>
      <c r="O79" s="7">
        <v>2.95</v>
      </c>
      <c r="P79" s="7">
        <v>6.38</v>
      </c>
      <c r="Q79" s="7" t="s">
        <v>166</v>
      </c>
      <c r="R79" s="7" t="s">
        <v>167</v>
      </c>
      <c r="S79" s="7" t="s">
        <v>167</v>
      </c>
      <c r="T79" s="11">
        <f t="shared" si="4"/>
        <v>12.663333333333334</v>
      </c>
      <c r="U79" s="12">
        <f t="shared" si="5"/>
        <v>9.6603433341332838</v>
      </c>
    </row>
    <row r="80" spans="1:39" x14ac:dyDescent="0.25">
      <c r="A80" s="16" t="s">
        <v>48</v>
      </c>
      <c r="B80" s="7">
        <v>109.57</v>
      </c>
      <c r="C80" s="7">
        <v>22.14</v>
      </c>
      <c r="D80" s="7">
        <v>1.55</v>
      </c>
      <c r="E80" s="7">
        <v>69.290000000000006</v>
      </c>
      <c r="F80" s="7">
        <v>14.24</v>
      </c>
      <c r="G80" s="7">
        <v>2.41</v>
      </c>
      <c r="H80" s="7">
        <v>105.78</v>
      </c>
      <c r="I80" s="7">
        <v>22.01</v>
      </c>
      <c r="J80" s="7">
        <v>1.56</v>
      </c>
      <c r="K80" s="7">
        <v>100.67</v>
      </c>
      <c r="L80" s="7">
        <v>21.26</v>
      </c>
      <c r="M80" s="7">
        <v>1.28</v>
      </c>
      <c r="N80" s="7">
        <v>104.16</v>
      </c>
      <c r="O80" s="7">
        <v>22.34</v>
      </c>
      <c r="P80" s="7">
        <v>1.4</v>
      </c>
      <c r="Q80" s="7">
        <v>103.66</v>
      </c>
      <c r="R80" s="7">
        <v>22.56</v>
      </c>
      <c r="S80" s="7">
        <v>1.33</v>
      </c>
      <c r="T80" s="11">
        <f t="shared" si="4"/>
        <v>98.855000000000004</v>
      </c>
      <c r="U80" s="12">
        <f t="shared" si="5"/>
        <v>14.774175780733106</v>
      </c>
    </row>
    <row r="81" spans="1:21" x14ac:dyDescent="0.25">
      <c r="A81" s="16" t="s">
        <v>49</v>
      </c>
      <c r="B81" s="7">
        <v>119.65</v>
      </c>
      <c r="C81" s="7">
        <v>18.18</v>
      </c>
      <c r="D81" s="7">
        <v>3.56</v>
      </c>
      <c r="E81" s="7">
        <v>182.88</v>
      </c>
      <c r="F81" s="7">
        <v>28.05</v>
      </c>
      <c r="G81" s="7">
        <v>0.16800000000000001</v>
      </c>
      <c r="H81" s="7">
        <v>190.41</v>
      </c>
      <c r="I81" s="7">
        <v>29.65</v>
      </c>
      <c r="J81" s="7">
        <v>0.22900000000000001</v>
      </c>
      <c r="K81" s="7">
        <v>179.87</v>
      </c>
      <c r="L81" s="7">
        <v>28.43</v>
      </c>
      <c r="M81" s="7">
        <v>0.104</v>
      </c>
      <c r="N81" s="7">
        <v>183.9</v>
      </c>
      <c r="O81" s="7">
        <v>29.52</v>
      </c>
      <c r="P81" s="7">
        <v>0.16200000000000001</v>
      </c>
      <c r="Q81" s="7">
        <v>187.74</v>
      </c>
      <c r="R81" s="7">
        <v>30.57</v>
      </c>
      <c r="S81" s="7">
        <v>0.223</v>
      </c>
      <c r="T81" s="11">
        <f t="shared" si="4"/>
        <v>174.07499999999996</v>
      </c>
      <c r="U81" s="12">
        <f t="shared" si="5"/>
        <v>26.919456718143731</v>
      </c>
    </row>
    <row r="82" spans="1:21" x14ac:dyDescent="0.25">
      <c r="A82" s="16" t="s">
        <v>50</v>
      </c>
      <c r="B82" s="7">
        <v>48.82</v>
      </c>
      <c r="C82" s="7">
        <v>8.99</v>
      </c>
      <c r="D82" s="7">
        <v>1.7</v>
      </c>
      <c r="E82" s="7">
        <v>41.49</v>
      </c>
      <c r="F82" s="7">
        <v>7.7</v>
      </c>
      <c r="G82" s="7">
        <v>1.17</v>
      </c>
      <c r="H82" s="7">
        <v>173.32</v>
      </c>
      <c r="I82" s="7">
        <v>32.17</v>
      </c>
      <c r="J82" s="7">
        <v>1.29</v>
      </c>
      <c r="K82" s="7">
        <v>29.49</v>
      </c>
      <c r="L82" s="7">
        <v>5.68</v>
      </c>
      <c r="M82" s="7">
        <v>0.89200000000000002</v>
      </c>
      <c r="N82" s="7">
        <v>30.75</v>
      </c>
      <c r="O82" s="7">
        <v>6.05</v>
      </c>
      <c r="P82" s="7">
        <v>0.93799999999999994</v>
      </c>
      <c r="Q82" s="7">
        <v>32.36</v>
      </c>
      <c r="R82" s="7">
        <v>6.38</v>
      </c>
      <c r="S82" s="7">
        <v>0.75</v>
      </c>
      <c r="T82" s="11">
        <f t="shared" si="4"/>
        <v>59.37166666666667</v>
      </c>
      <c r="U82" s="12">
        <f t="shared" si="5"/>
        <v>56.315287948004546</v>
      </c>
    </row>
    <row r="83" spans="1:21" x14ac:dyDescent="0.25">
      <c r="A83" s="16" t="s">
        <v>51</v>
      </c>
      <c r="B83" s="7">
        <v>6.98</v>
      </c>
      <c r="C83" s="7">
        <v>1.56</v>
      </c>
      <c r="D83" s="7">
        <v>1.72</v>
      </c>
      <c r="E83" s="7">
        <v>195.69</v>
      </c>
      <c r="F83" s="7">
        <v>33.450000000000003</v>
      </c>
      <c r="G83" s="7">
        <v>1.47</v>
      </c>
      <c r="H83" s="7">
        <v>294.7</v>
      </c>
      <c r="I83" s="7">
        <v>51.07</v>
      </c>
      <c r="J83" s="7">
        <v>1.81</v>
      </c>
      <c r="K83" s="7">
        <v>13.8</v>
      </c>
      <c r="L83" s="7">
        <v>2.63</v>
      </c>
      <c r="M83" s="7">
        <v>1.51</v>
      </c>
      <c r="N83" s="7">
        <v>57.96</v>
      </c>
      <c r="O83" s="7">
        <v>10.54</v>
      </c>
      <c r="P83" s="7">
        <v>2.17</v>
      </c>
      <c r="Q83" s="7" t="s">
        <v>166</v>
      </c>
      <c r="R83" s="7" t="s">
        <v>167</v>
      </c>
      <c r="S83" s="7" t="s">
        <v>167</v>
      </c>
      <c r="T83" s="11">
        <f t="shared" si="4"/>
        <v>113.82599999999999</v>
      </c>
      <c r="U83" s="12">
        <f t="shared" si="5"/>
        <v>126.45097540153655</v>
      </c>
    </row>
    <row r="84" spans="1:21" x14ac:dyDescent="0.25">
      <c r="A84" s="16" t="s">
        <v>52</v>
      </c>
      <c r="B84" s="7">
        <v>1283.46</v>
      </c>
      <c r="C84" s="7">
        <v>342.61</v>
      </c>
      <c r="D84" s="7">
        <v>9.92</v>
      </c>
      <c r="E84" s="7">
        <v>44.85</v>
      </c>
      <c r="F84" s="7">
        <v>12.43</v>
      </c>
      <c r="G84" s="7">
        <v>4.55</v>
      </c>
      <c r="H84" s="7">
        <v>547.69000000000005</v>
      </c>
      <c r="I84" s="7">
        <v>150.9</v>
      </c>
      <c r="J84" s="7">
        <v>3.49</v>
      </c>
      <c r="K84" s="7">
        <v>26.9</v>
      </c>
      <c r="L84" s="7">
        <v>7.76</v>
      </c>
      <c r="M84" s="7">
        <v>2.95</v>
      </c>
      <c r="N84" s="7">
        <v>167.7</v>
      </c>
      <c r="O84" s="7">
        <v>47.84</v>
      </c>
      <c r="P84" s="7">
        <v>3.08</v>
      </c>
      <c r="Q84" s="7">
        <v>167.28</v>
      </c>
      <c r="R84" s="7">
        <v>48.42</v>
      </c>
      <c r="S84" s="7">
        <v>2.97</v>
      </c>
      <c r="T84" s="11">
        <f t="shared" si="4"/>
        <v>372.98</v>
      </c>
      <c r="U84" s="12">
        <f t="shared" si="5"/>
        <v>484.02281892489333</v>
      </c>
    </row>
    <row r="85" spans="1:21" x14ac:dyDescent="0.25">
      <c r="A85" s="16" t="s">
        <v>53</v>
      </c>
      <c r="B85" s="7">
        <v>62.82</v>
      </c>
      <c r="C85" s="7">
        <v>13.47</v>
      </c>
      <c r="D85" s="7">
        <v>1.1399999999999999</v>
      </c>
      <c r="E85" s="7">
        <v>59.31</v>
      </c>
      <c r="F85" s="7">
        <v>12.87</v>
      </c>
      <c r="G85" s="7">
        <v>0.20300000000000001</v>
      </c>
      <c r="H85" s="7">
        <v>54.86</v>
      </c>
      <c r="I85" s="7">
        <v>12.09</v>
      </c>
      <c r="J85" s="7">
        <v>0</v>
      </c>
      <c r="K85" s="7">
        <v>58.57</v>
      </c>
      <c r="L85" s="7">
        <v>13.1</v>
      </c>
      <c r="M85" s="7">
        <v>0.12</v>
      </c>
      <c r="N85" s="7">
        <v>55.56</v>
      </c>
      <c r="O85" s="7">
        <v>12.63</v>
      </c>
      <c r="P85" s="7">
        <v>0.17799999999999999</v>
      </c>
      <c r="Q85" s="7">
        <v>63.29</v>
      </c>
      <c r="R85" s="7">
        <v>14.57</v>
      </c>
      <c r="S85" s="7">
        <v>0</v>
      </c>
      <c r="T85" s="11">
        <f t="shared" si="4"/>
        <v>59.068333333333335</v>
      </c>
      <c r="U85" s="12">
        <f t="shared" si="5"/>
        <v>3.5276814859999281</v>
      </c>
    </row>
    <row r="86" spans="1:21" x14ac:dyDescent="0.25">
      <c r="A86" s="16" t="s">
        <v>54</v>
      </c>
      <c r="B86" s="7">
        <v>12.89</v>
      </c>
      <c r="C86" s="7">
        <v>5.31</v>
      </c>
      <c r="D86" s="7">
        <v>9.99</v>
      </c>
      <c r="E86" s="7" t="s">
        <v>166</v>
      </c>
      <c r="F86" s="7" t="s">
        <v>167</v>
      </c>
      <c r="G86" s="7" t="s">
        <v>167</v>
      </c>
      <c r="H86" s="7" t="s">
        <v>166</v>
      </c>
      <c r="I86" s="7" t="s">
        <v>167</v>
      </c>
      <c r="J86" s="7" t="s">
        <v>167</v>
      </c>
      <c r="K86" s="7" t="s">
        <v>166</v>
      </c>
      <c r="L86" s="7" t="s">
        <v>167</v>
      </c>
      <c r="M86" s="7" t="s">
        <v>167</v>
      </c>
      <c r="N86" s="7" t="s">
        <v>166</v>
      </c>
      <c r="O86" s="7" t="s">
        <v>167</v>
      </c>
      <c r="P86" s="7" t="s">
        <v>167</v>
      </c>
      <c r="Q86" s="7" t="s">
        <v>166</v>
      </c>
      <c r="R86" s="7" t="s">
        <v>167</v>
      </c>
      <c r="S86" s="7" t="s">
        <v>167</v>
      </c>
      <c r="T86" s="11">
        <f t="shared" si="4"/>
        <v>12.89</v>
      </c>
      <c r="U86" s="12" t="s">
        <v>167</v>
      </c>
    </row>
    <row r="87" spans="1:21" x14ac:dyDescent="0.25">
      <c r="A87" s="16" t="s">
        <v>55</v>
      </c>
      <c r="B87" s="7" t="s">
        <v>166</v>
      </c>
      <c r="C87" s="7" t="s">
        <v>167</v>
      </c>
      <c r="D87" s="7" t="s">
        <v>167</v>
      </c>
      <c r="E87" s="7" t="s">
        <v>166</v>
      </c>
      <c r="F87" s="7" t="s">
        <v>167</v>
      </c>
      <c r="G87" s="7" t="s">
        <v>167</v>
      </c>
      <c r="H87" s="7" t="s">
        <v>166</v>
      </c>
      <c r="I87" s="7" t="s">
        <v>167</v>
      </c>
      <c r="J87" s="7" t="s">
        <v>167</v>
      </c>
      <c r="K87" s="7" t="s">
        <v>166</v>
      </c>
      <c r="L87" s="7" t="s">
        <v>167</v>
      </c>
      <c r="M87" s="7" t="s">
        <v>167</v>
      </c>
      <c r="N87" s="7" t="s">
        <v>166</v>
      </c>
      <c r="O87" s="7" t="s">
        <v>167</v>
      </c>
      <c r="P87" s="7" t="s">
        <v>167</v>
      </c>
      <c r="Q87" s="7" t="s">
        <v>166</v>
      </c>
      <c r="R87" s="7" t="s">
        <v>167</v>
      </c>
      <c r="S87" s="7" t="s">
        <v>167</v>
      </c>
      <c r="T87" s="11" t="s">
        <v>167</v>
      </c>
      <c r="U87" s="12" t="s">
        <v>167</v>
      </c>
    </row>
    <row r="88" spans="1:21" x14ac:dyDescent="0.25">
      <c r="A88" s="16" t="s">
        <v>56</v>
      </c>
      <c r="B88" s="7">
        <v>0.2</v>
      </c>
      <c r="C88" s="7">
        <v>0.1</v>
      </c>
      <c r="D88" s="7">
        <v>0.109</v>
      </c>
      <c r="E88" s="7">
        <v>4.2000000000000003E-2</v>
      </c>
      <c r="F88" s="7">
        <v>3.2000000000000001E-2</v>
      </c>
      <c r="G88" s="7">
        <v>0</v>
      </c>
      <c r="H88" s="7" t="s">
        <v>166</v>
      </c>
      <c r="I88" s="7" t="s">
        <v>167</v>
      </c>
      <c r="J88" s="7" t="s">
        <v>167</v>
      </c>
      <c r="K88" s="7">
        <v>3.15</v>
      </c>
      <c r="L88" s="7">
        <v>0.81</v>
      </c>
      <c r="M88" s="7">
        <v>0.156</v>
      </c>
      <c r="N88" s="7" t="s">
        <v>166</v>
      </c>
      <c r="O88" s="7" t="s">
        <v>167</v>
      </c>
      <c r="P88" s="7" t="s">
        <v>167</v>
      </c>
      <c r="Q88" s="7">
        <v>0.182</v>
      </c>
      <c r="R88" s="7">
        <v>7.5999999999999998E-2</v>
      </c>
      <c r="S88" s="7">
        <v>0</v>
      </c>
      <c r="T88" s="11">
        <f t="shared" si="4"/>
        <v>0.89349999999999996</v>
      </c>
      <c r="U88" s="12">
        <f t="shared" si="5"/>
        <v>1.505990150476866</v>
      </c>
    </row>
    <row r="89" spans="1:21" x14ac:dyDescent="0.25">
      <c r="A89" s="16" t="s">
        <v>57</v>
      </c>
      <c r="B89" s="7" t="s">
        <v>166</v>
      </c>
      <c r="C89" s="7" t="s">
        <v>167</v>
      </c>
      <c r="D89" s="7" t="s">
        <v>167</v>
      </c>
      <c r="E89" s="7" t="s">
        <v>166</v>
      </c>
      <c r="F89" s="7">
        <v>0.04</v>
      </c>
      <c r="G89" s="7">
        <v>9.9900000000000003E-2</v>
      </c>
      <c r="H89" s="7">
        <v>0.192</v>
      </c>
      <c r="I89" s="7">
        <v>8.7999999999999995E-2</v>
      </c>
      <c r="J89" s="7">
        <v>0.13600000000000001</v>
      </c>
      <c r="K89" s="7" t="s">
        <v>166</v>
      </c>
      <c r="L89" s="7" t="s">
        <v>167</v>
      </c>
      <c r="M89" s="7" t="s">
        <v>167</v>
      </c>
      <c r="N89" s="7" t="s">
        <v>166</v>
      </c>
      <c r="O89" s="7" t="s">
        <v>167</v>
      </c>
      <c r="P89" s="7" t="s">
        <v>167</v>
      </c>
      <c r="Q89" s="7">
        <v>0.105</v>
      </c>
      <c r="R89" s="7">
        <v>4.8000000000000001E-2</v>
      </c>
      <c r="S89" s="7">
        <v>5.4800000000000001E-2</v>
      </c>
      <c r="T89" s="11">
        <f t="shared" si="4"/>
        <v>0.14849999999999999</v>
      </c>
      <c r="U89" s="12">
        <f t="shared" si="5"/>
        <v>6.151828996322966E-2</v>
      </c>
    </row>
    <row r="90" spans="1:21" x14ac:dyDescent="0.25">
      <c r="A90" s="16" t="s">
        <v>58</v>
      </c>
      <c r="B90" s="7">
        <v>4.71</v>
      </c>
      <c r="C90" s="7">
        <v>1.43</v>
      </c>
      <c r="D90" s="7">
        <v>0.77500000000000002</v>
      </c>
      <c r="E90" s="7">
        <v>5.3</v>
      </c>
      <c r="F90" s="7">
        <v>1.52</v>
      </c>
      <c r="G90" s="7">
        <v>0.53700000000000003</v>
      </c>
      <c r="H90" s="7">
        <v>20.149999999999999</v>
      </c>
      <c r="I90" s="7">
        <v>5.55</v>
      </c>
      <c r="J90" s="7">
        <v>0.51900000000000002</v>
      </c>
      <c r="K90" s="7" t="s">
        <v>166</v>
      </c>
      <c r="L90" s="7" t="s">
        <v>167</v>
      </c>
      <c r="M90" s="7" t="s">
        <v>167</v>
      </c>
      <c r="N90" s="7">
        <v>0.73</v>
      </c>
      <c r="O90" s="7">
        <v>0.39</v>
      </c>
      <c r="P90" s="7">
        <v>0.51300000000000001</v>
      </c>
      <c r="Q90" s="7">
        <v>7.82</v>
      </c>
      <c r="R90" s="7">
        <v>2.3199999999999998</v>
      </c>
      <c r="S90" s="7">
        <v>0.46700000000000003</v>
      </c>
      <c r="T90" s="11">
        <f t="shared" si="4"/>
        <v>7.7419999999999991</v>
      </c>
      <c r="U90" s="12">
        <f t="shared" si="5"/>
        <v>7.3873046505474518</v>
      </c>
    </row>
    <row r="91" spans="1:21" x14ac:dyDescent="0.25">
      <c r="A91" s="16" t="s">
        <v>59</v>
      </c>
      <c r="B91" s="7">
        <v>10.17</v>
      </c>
      <c r="C91" s="7">
        <v>1.64</v>
      </c>
      <c r="D91" s="7">
        <v>0.21199999999999999</v>
      </c>
      <c r="E91" s="7" t="s">
        <v>166</v>
      </c>
      <c r="F91" s="7" t="s">
        <v>167</v>
      </c>
      <c r="G91" s="7" t="s">
        <v>167</v>
      </c>
      <c r="H91" s="7">
        <v>0.75</v>
      </c>
      <c r="I91" s="7">
        <v>0.23</v>
      </c>
      <c r="J91" s="7">
        <v>0.35</v>
      </c>
      <c r="K91" s="7">
        <v>0.25</v>
      </c>
      <c r="L91" s="7">
        <v>0.12</v>
      </c>
      <c r="M91" s="7">
        <v>0.19900000000000001</v>
      </c>
      <c r="N91" s="7" t="s">
        <v>166</v>
      </c>
      <c r="O91" s="7" t="s">
        <v>167</v>
      </c>
      <c r="P91" s="7" t="s">
        <v>167</v>
      </c>
      <c r="Q91" s="7">
        <v>0.21</v>
      </c>
      <c r="R91" s="7">
        <v>0.11</v>
      </c>
      <c r="S91" s="7">
        <v>0.189</v>
      </c>
      <c r="T91" s="11">
        <f t="shared" si="4"/>
        <v>2.8450000000000002</v>
      </c>
      <c r="U91" s="12">
        <f t="shared" si="5"/>
        <v>4.8895091778214308</v>
      </c>
    </row>
    <row r="92" spans="1:21" x14ac:dyDescent="0.25">
      <c r="A92" s="16" t="s">
        <v>60</v>
      </c>
      <c r="B92" s="7" t="s">
        <v>166</v>
      </c>
      <c r="C92" s="7" t="s">
        <v>167</v>
      </c>
      <c r="D92" s="7" t="s">
        <v>167</v>
      </c>
      <c r="E92" s="7" t="s">
        <v>166</v>
      </c>
      <c r="F92" s="7" t="s">
        <v>167</v>
      </c>
      <c r="G92" s="7" t="s">
        <v>167</v>
      </c>
      <c r="H92" s="7" t="s">
        <v>166</v>
      </c>
      <c r="I92" s="7" t="s">
        <v>167</v>
      </c>
      <c r="J92" s="7" t="s">
        <v>167</v>
      </c>
      <c r="K92" s="7" t="s">
        <v>166</v>
      </c>
      <c r="L92" s="7" t="s">
        <v>167</v>
      </c>
      <c r="M92" s="7" t="s">
        <v>167</v>
      </c>
      <c r="N92" s="7" t="s">
        <v>166</v>
      </c>
      <c r="O92" s="7" t="s">
        <v>167</v>
      </c>
      <c r="P92" s="7" t="s">
        <v>167</v>
      </c>
      <c r="Q92" s="7">
        <v>3.11</v>
      </c>
      <c r="R92" s="7">
        <v>1.46</v>
      </c>
      <c r="S92" s="7">
        <v>2.84</v>
      </c>
      <c r="T92" s="11">
        <f t="shared" si="4"/>
        <v>3.11</v>
      </c>
      <c r="U92" s="12" t="s">
        <v>167</v>
      </c>
    </row>
    <row r="93" spans="1:21" x14ac:dyDescent="0.25">
      <c r="A93" s="16" t="s">
        <v>61</v>
      </c>
      <c r="B93" s="7">
        <v>5.63</v>
      </c>
      <c r="C93" s="7">
        <v>0.98</v>
      </c>
      <c r="D93" s="7">
        <v>8.8099999999999998E-2</v>
      </c>
      <c r="E93" s="7">
        <v>1.39</v>
      </c>
      <c r="F93" s="7">
        <v>0.26</v>
      </c>
      <c r="G93" s="7">
        <v>3.2800000000000003E-2</v>
      </c>
      <c r="H93" s="7" t="s">
        <v>166</v>
      </c>
      <c r="I93" s="7" t="s">
        <v>167</v>
      </c>
      <c r="J93" s="7" t="s">
        <v>167</v>
      </c>
      <c r="K93" s="7">
        <v>4.5</v>
      </c>
      <c r="L93" s="7">
        <v>0.8</v>
      </c>
      <c r="M93" s="7">
        <v>8.0799999999999997E-2</v>
      </c>
      <c r="N93" s="7">
        <v>3.03</v>
      </c>
      <c r="O93" s="7">
        <v>0.56999999999999995</v>
      </c>
      <c r="P93" s="7">
        <v>0.107</v>
      </c>
      <c r="Q93" s="7">
        <v>2.56</v>
      </c>
      <c r="R93" s="7">
        <v>0.48</v>
      </c>
      <c r="S93" s="7">
        <v>5.62E-2</v>
      </c>
      <c r="T93" s="11">
        <f t="shared" si="4"/>
        <v>3.4219999999999997</v>
      </c>
      <c r="U93" s="12">
        <f t="shared" si="5"/>
        <v>1.6630604318544777</v>
      </c>
    </row>
    <row r="94" spans="1:21" x14ac:dyDescent="0.25">
      <c r="A94" s="16" t="s">
        <v>62</v>
      </c>
      <c r="B94" s="7">
        <v>9.6999999999999993</v>
      </c>
      <c r="C94" s="7">
        <v>1.88</v>
      </c>
      <c r="D94" s="7">
        <v>1.59</v>
      </c>
      <c r="E94" s="7">
        <v>6.02</v>
      </c>
      <c r="F94" s="7">
        <v>1.1399999999999999</v>
      </c>
      <c r="G94" s="7">
        <v>0.73499999999999999</v>
      </c>
      <c r="H94" s="7">
        <v>2.83</v>
      </c>
      <c r="I94" s="7">
        <v>0.67</v>
      </c>
      <c r="J94" s="7">
        <v>0.88400000000000001</v>
      </c>
      <c r="K94" s="7" t="s">
        <v>166</v>
      </c>
      <c r="L94" s="7" t="s">
        <v>167</v>
      </c>
      <c r="M94" s="7" t="s">
        <v>167</v>
      </c>
      <c r="N94" s="7">
        <v>1.02</v>
      </c>
      <c r="O94" s="7">
        <v>0.43</v>
      </c>
      <c r="P94" s="7">
        <v>0.77100000000000002</v>
      </c>
      <c r="Q94" s="7">
        <v>1.1599999999999999</v>
      </c>
      <c r="R94" s="7">
        <v>0.39</v>
      </c>
      <c r="S94" s="7">
        <v>0.71499999999999997</v>
      </c>
      <c r="T94" s="11">
        <f t="shared" si="4"/>
        <v>4.145999999999999</v>
      </c>
      <c r="U94" s="12">
        <f t="shared" si="5"/>
        <v>3.7006323783915649</v>
      </c>
    </row>
    <row r="95" spans="1:21" x14ac:dyDescent="0.25">
      <c r="A95" s="16" t="s">
        <v>63</v>
      </c>
      <c r="B95" s="7" t="s">
        <v>166</v>
      </c>
      <c r="C95" s="7" t="s">
        <v>167</v>
      </c>
      <c r="D95" s="7" t="s">
        <v>167</v>
      </c>
      <c r="E95" s="7">
        <v>0.51</v>
      </c>
      <c r="F95" s="7">
        <v>0.21</v>
      </c>
      <c r="G95" s="7">
        <v>0.36399999999999999</v>
      </c>
      <c r="H95" s="7">
        <v>2.8</v>
      </c>
      <c r="I95" s="7">
        <v>0.57999999999999996</v>
      </c>
      <c r="J95" s="7">
        <v>0.43</v>
      </c>
      <c r="K95" s="7">
        <v>0.93</v>
      </c>
      <c r="L95" s="7">
        <v>0.28999999999999998</v>
      </c>
      <c r="M95" s="7">
        <v>0.434</v>
      </c>
      <c r="N95" s="7" t="s">
        <v>166</v>
      </c>
      <c r="O95" s="7" t="s">
        <v>167</v>
      </c>
      <c r="P95" s="7" t="s">
        <v>167</v>
      </c>
      <c r="Q95" s="7">
        <v>0.68</v>
      </c>
      <c r="R95" s="7">
        <v>0.24</v>
      </c>
      <c r="S95" s="7">
        <v>0.42399999999999999</v>
      </c>
      <c r="T95" s="11">
        <f t="shared" si="4"/>
        <v>1.2299999999999998</v>
      </c>
      <c r="U95" s="12">
        <f t="shared" si="5"/>
        <v>1.0607858722035599</v>
      </c>
    </row>
    <row r="96" spans="1:21" x14ac:dyDescent="0.25">
      <c r="A96" s="16" t="s">
        <v>64</v>
      </c>
      <c r="B96" s="7">
        <v>0.39</v>
      </c>
      <c r="C96" s="7">
        <v>0.2</v>
      </c>
      <c r="D96" s="7">
        <v>0.36699999999999999</v>
      </c>
      <c r="E96" s="7" t="s">
        <v>166</v>
      </c>
      <c r="F96" s="7" t="s">
        <v>167</v>
      </c>
      <c r="G96" s="7" t="s">
        <v>167</v>
      </c>
      <c r="H96" s="7">
        <v>0.104</v>
      </c>
      <c r="I96" s="7">
        <v>4.3999999999999997E-2</v>
      </c>
      <c r="J96" s="7">
        <v>4.3999999999999997E-2</v>
      </c>
      <c r="K96" s="7" t="s">
        <v>166</v>
      </c>
      <c r="L96" s="7" t="s">
        <v>167</v>
      </c>
      <c r="M96" s="7" t="s">
        <v>167</v>
      </c>
      <c r="N96" s="7">
        <v>0.14299999999999999</v>
      </c>
      <c r="O96" s="7">
        <v>5.8000000000000003E-2</v>
      </c>
      <c r="P96" s="7">
        <v>5.3199999999999997E-2</v>
      </c>
      <c r="Q96" s="7">
        <v>0.13200000000000001</v>
      </c>
      <c r="R96" s="7">
        <v>4.9000000000000002E-2</v>
      </c>
      <c r="S96" s="7">
        <v>3.9600000000000003E-2</v>
      </c>
      <c r="T96" s="11">
        <f t="shared" si="4"/>
        <v>0.19225</v>
      </c>
      <c r="U96" s="12">
        <f t="shared" si="5"/>
        <v>0.13285173440092279</v>
      </c>
    </row>
    <row r="97" spans="1:21" x14ac:dyDescent="0.25">
      <c r="A97" s="16" t="s">
        <v>65</v>
      </c>
      <c r="B97" s="7">
        <v>4.72</v>
      </c>
      <c r="C97" s="7">
        <v>1.17</v>
      </c>
      <c r="D97" s="7">
        <v>8.77E-2</v>
      </c>
      <c r="E97" s="7">
        <v>5.7000000000000002E-2</v>
      </c>
      <c r="F97" s="7">
        <v>3.2000000000000001E-2</v>
      </c>
      <c r="G97" s="7">
        <v>4.6399999999999997E-2</v>
      </c>
      <c r="H97" s="7">
        <v>0.33</v>
      </c>
      <c r="I97" s="7">
        <v>0.1</v>
      </c>
      <c r="J97" s="7">
        <v>4.48E-2</v>
      </c>
      <c r="K97" s="7">
        <v>0.53</v>
      </c>
      <c r="L97" s="7">
        <v>0.15</v>
      </c>
      <c r="M97" s="7">
        <v>0</v>
      </c>
      <c r="N97" s="7" t="s">
        <v>166</v>
      </c>
      <c r="O97" s="7" t="s">
        <v>167</v>
      </c>
      <c r="P97" s="7" t="s">
        <v>167</v>
      </c>
      <c r="Q97" s="7">
        <v>2.54</v>
      </c>
      <c r="R97" s="7">
        <v>0.68</v>
      </c>
      <c r="S97" s="7">
        <v>5.7000000000000002E-2</v>
      </c>
      <c r="T97" s="11">
        <f t="shared" si="4"/>
        <v>1.6354</v>
      </c>
      <c r="U97" s="12">
        <f t="shared" si="5"/>
        <v>1.9843376224826257</v>
      </c>
    </row>
    <row r="98" spans="1:21" x14ac:dyDescent="0.25">
      <c r="A98" s="16" t="s">
        <v>66</v>
      </c>
      <c r="B98" s="7">
        <v>1.0900000000000001</v>
      </c>
      <c r="C98" s="7">
        <v>0.39</v>
      </c>
      <c r="D98" s="7">
        <v>0</v>
      </c>
      <c r="E98" s="7" t="s">
        <v>166</v>
      </c>
      <c r="F98" s="7" t="s">
        <v>167</v>
      </c>
      <c r="G98" s="7" t="s">
        <v>167</v>
      </c>
      <c r="H98" s="7" t="s">
        <v>166</v>
      </c>
      <c r="I98" s="7" t="s">
        <v>167</v>
      </c>
      <c r="J98" s="7" t="s">
        <v>167</v>
      </c>
      <c r="K98" s="7" t="s">
        <v>166</v>
      </c>
      <c r="L98" s="7" t="s">
        <v>167</v>
      </c>
      <c r="M98" s="7" t="s">
        <v>167</v>
      </c>
      <c r="N98" s="7" t="s">
        <v>166</v>
      </c>
      <c r="O98" s="7" t="s">
        <v>167</v>
      </c>
      <c r="P98" s="7" t="s">
        <v>167</v>
      </c>
      <c r="Q98" s="7" t="s">
        <v>166</v>
      </c>
      <c r="R98" s="7" t="s">
        <v>167</v>
      </c>
      <c r="S98" s="7" t="s">
        <v>167</v>
      </c>
      <c r="T98" s="11">
        <f t="shared" si="4"/>
        <v>1.0900000000000001</v>
      </c>
      <c r="U98" s="12" t="s">
        <v>167</v>
      </c>
    </row>
    <row r="99" spans="1:21" x14ac:dyDescent="0.25">
      <c r="A99" s="16" t="s">
        <v>67</v>
      </c>
      <c r="B99" s="7">
        <v>0.44</v>
      </c>
      <c r="C99" s="7">
        <v>0.21</v>
      </c>
      <c r="D99" s="7">
        <v>0.18</v>
      </c>
      <c r="E99" s="7" t="s">
        <v>166</v>
      </c>
      <c r="F99" s="7" t="s">
        <v>167</v>
      </c>
      <c r="G99" s="7" t="s">
        <v>167</v>
      </c>
      <c r="H99" s="7" t="s">
        <v>166</v>
      </c>
      <c r="I99" s="7" t="s">
        <v>167</v>
      </c>
      <c r="J99" s="7" t="s">
        <v>167</v>
      </c>
      <c r="K99" s="7" t="s">
        <v>166</v>
      </c>
      <c r="L99" s="7" t="s">
        <v>167</v>
      </c>
      <c r="M99" s="7" t="s">
        <v>167</v>
      </c>
      <c r="N99" s="7" t="s">
        <v>166</v>
      </c>
      <c r="O99" s="7" t="s">
        <v>167</v>
      </c>
      <c r="P99" s="7" t="s">
        <v>167</v>
      </c>
      <c r="Q99" s="7" t="s">
        <v>166</v>
      </c>
      <c r="R99" s="7" t="s">
        <v>167</v>
      </c>
      <c r="S99" s="7" t="s">
        <v>167</v>
      </c>
      <c r="T99" s="11">
        <f t="shared" si="4"/>
        <v>0.44</v>
      </c>
      <c r="U99" s="12" t="s">
        <v>167</v>
      </c>
    </row>
    <row r="100" spans="1:21" x14ac:dyDescent="0.25">
      <c r="A100" s="16" t="s">
        <v>68</v>
      </c>
      <c r="B100" s="7">
        <v>15.43</v>
      </c>
      <c r="C100" s="7">
        <v>4.22</v>
      </c>
      <c r="D100" s="7">
        <v>0.49299999999999999</v>
      </c>
      <c r="E100" s="7">
        <v>1.61</v>
      </c>
      <c r="F100" s="7">
        <v>0.53</v>
      </c>
      <c r="G100" s="7">
        <v>0.26100000000000001</v>
      </c>
      <c r="H100" s="7" t="s">
        <v>166</v>
      </c>
      <c r="I100" s="7" t="s">
        <v>167</v>
      </c>
      <c r="J100" s="7" t="s">
        <v>167</v>
      </c>
      <c r="K100" s="7" t="s">
        <v>166</v>
      </c>
      <c r="L100" s="7" t="s">
        <v>167</v>
      </c>
      <c r="M100" s="7" t="s">
        <v>167</v>
      </c>
      <c r="N100" s="7">
        <v>2.37</v>
      </c>
      <c r="O100" s="7">
        <v>0.79</v>
      </c>
      <c r="P100" s="7">
        <v>0.215</v>
      </c>
      <c r="Q100" s="7">
        <v>1.17</v>
      </c>
      <c r="R100" s="7">
        <v>0.42</v>
      </c>
      <c r="S100" s="7">
        <v>0.22600000000000001</v>
      </c>
      <c r="T100" s="11">
        <f t="shared" si="4"/>
        <v>5.1449999999999996</v>
      </c>
      <c r="U100" s="12">
        <f t="shared" si="5"/>
        <v>6.874559379819674</v>
      </c>
    </row>
    <row r="101" spans="1:21" x14ac:dyDescent="0.25">
      <c r="A101" s="16" t="s">
        <v>69</v>
      </c>
      <c r="B101" s="7">
        <v>0.39</v>
      </c>
      <c r="C101" s="7">
        <v>0.22</v>
      </c>
      <c r="D101" s="7">
        <v>0.32</v>
      </c>
      <c r="E101" s="7" t="s">
        <v>166</v>
      </c>
      <c r="F101" s="7" t="s">
        <v>167</v>
      </c>
      <c r="G101" s="7" t="s">
        <v>167</v>
      </c>
      <c r="H101" s="7" t="s">
        <v>166</v>
      </c>
      <c r="I101" s="7" t="s">
        <v>167</v>
      </c>
      <c r="J101" s="7" t="s">
        <v>167</v>
      </c>
      <c r="K101" s="7" t="s">
        <v>166</v>
      </c>
      <c r="L101" s="7" t="s">
        <v>167</v>
      </c>
      <c r="M101" s="7" t="s">
        <v>167</v>
      </c>
      <c r="N101" s="7" t="s">
        <v>166</v>
      </c>
      <c r="O101" s="7" t="s">
        <v>167</v>
      </c>
      <c r="P101" s="7" t="s">
        <v>167</v>
      </c>
      <c r="Q101" s="7" t="s">
        <v>166</v>
      </c>
      <c r="R101" s="7" t="s">
        <v>167</v>
      </c>
      <c r="S101" s="7" t="s">
        <v>167</v>
      </c>
      <c r="T101" s="11">
        <f t="shared" si="4"/>
        <v>0.39</v>
      </c>
      <c r="U101" s="12" t="s">
        <v>167</v>
      </c>
    </row>
    <row r="102" spans="1:21" x14ac:dyDescent="0.25">
      <c r="A102" s="16" t="s">
        <v>70</v>
      </c>
      <c r="B102" s="7">
        <v>32.57</v>
      </c>
      <c r="C102" s="7">
        <v>5.26</v>
      </c>
      <c r="D102" s="7">
        <v>0.48899999999999999</v>
      </c>
      <c r="E102" s="7" t="s">
        <v>166</v>
      </c>
      <c r="F102" s="7" t="s">
        <v>167</v>
      </c>
      <c r="G102" s="7" t="s">
        <v>167</v>
      </c>
      <c r="H102" s="7">
        <v>0.71</v>
      </c>
      <c r="I102" s="7">
        <v>0.21</v>
      </c>
      <c r="J102" s="7">
        <v>0.248</v>
      </c>
      <c r="K102" s="7" t="s">
        <v>166</v>
      </c>
      <c r="L102" s="7" t="s">
        <v>167</v>
      </c>
      <c r="M102" s="7" t="s">
        <v>167</v>
      </c>
      <c r="N102" s="7">
        <v>5.55</v>
      </c>
      <c r="O102" s="7">
        <v>1.02</v>
      </c>
      <c r="P102" s="7">
        <v>0.27800000000000002</v>
      </c>
      <c r="Q102" s="7" t="s">
        <v>166</v>
      </c>
      <c r="R102" s="7" t="s">
        <v>167</v>
      </c>
      <c r="S102" s="7" t="s">
        <v>167</v>
      </c>
      <c r="T102" s="11">
        <f t="shared" si="4"/>
        <v>12.943333333333333</v>
      </c>
      <c r="U102" s="12">
        <f t="shared" si="5"/>
        <v>17.168603127026191</v>
      </c>
    </row>
    <row r="103" spans="1:21" x14ac:dyDescent="0.25">
      <c r="A103" s="16" t="s">
        <v>71</v>
      </c>
      <c r="B103" s="7">
        <v>0.56000000000000005</v>
      </c>
      <c r="C103" s="7">
        <v>0.18</v>
      </c>
      <c r="D103" s="7">
        <v>0.189</v>
      </c>
      <c r="E103" s="7">
        <v>0.56999999999999995</v>
      </c>
      <c r="F103" s="7">
        <v>0.16</v>
      </c>
      <c r="G103" s="7">
        <v>0.155</v>
      </c>
      <c r="H103" s="7">
        <v>0.52</v>
      </c>
      <c r="I103" s="7">
        <v>0.18</v>
      </c>
      <c r="J103" s="7">
        <v>0.27200000000000002</v>
      </c>
      <c r="K103" s="7">
        <v>9.9600000000000009</v>
      </c>
      <c r="L103" s="7">
        <v>2.02</v>
      </c>
      <c r="M103" s="7">
        <v>0.20899999999999999</v>
      </c>
      <c r="N103" s="7">
        <v>0.63</v>
      </c>
      <c r="O103" s="7">
        <v>0.2</v>
      </c>
      <c r="P103" s="7">
        <v>0.23200000000000001</v>
      </c>
      <c r="Q103" s="7">
        <v>0.25</v>
      </c>
      <c r="R103" s="7">
        <v>0.11</v>
      </c>
      <c r="S103" s="7">
        <v>0.188</v>
      </c>
      <c r="T103" s="11">
        <f t="shared" si="4"/>
        <v>2.081666666666667</v>
      </c>
      <c r="U103" s="12">
        <f t="shared" si="5"/>
        <v>3.8618618135125793</v>
      </c>
    </row>
    <row r="104" spans="1:21" x14ac:dyDescent="0.25">
      <c r="A104" s="16" t="s">
        <v>72</v>
      </c>
      <c r="B104" s="7" t="s">
        <v>166</v>
      </c>
      <c r="C104" s="7" t="s">
        <v>167</v>
      </c>
      <c r="D104" s="7" t="s">
        <v>167</v>
      </c>
      <c r="E104" s="7">
        <v>16.739999999999998</v>
      </c>
      <c r="F104" s="7">
        <v>4.34</v>
      </c>
      <c r="G104" s="7">
        <v>0.151</v>
      </c>
      <c r="H104" s="7">
        <v>1.67</v>
      </c>
      <c r="I104" s="7">
        <v>0.49</v>
      </c>
      <c r="J104" s="7">
        <v>0.252</v>
      </c>
      <c r="K104" s="7" t="s">
        <v>166</v>
      </c>
      <c r="L104" s="7" t="s">
        <v>167</v>
      </c>
      <c r="M104" s="7" t="s">
        <v>167</v>
      </c>
      <c r="N104" s="7" t="s">
        <v>166</v>
      </c>
      <c r="O104" s="7" t="s">
        <v>167</v>
      </c>
      <c r="P104" s="7" t="s">
        <v>167</v>
      </c>
      <c r="Q104" s="7">
        <v>0.24</v>
      </c>
      <c r="R104" s="7">
        <v>0.11</v>
      </c>
      <c r="S104" s="7">
        <v>0.13100000000000001</v>
      </c>
      <c r="T104" s="11">
        <f t="shared" si="4"/>
        <v>6.216666666666665</v>
      </c>
      <c r="U104" s="12">
        <f t="shared" si="5"/>
        <v>9.1414787279374732</v>
      </c>
    </row>
    <row r="105" spans="1:21" ht="13.8" thickBot="1" x14ac:dyDescent="0.3">
      <c r="A105" s="17" t="s">
        <v>73</v>
      </c>
      <c r="B105" s="8">
        <v>2.94</v>
      </c>
      <c r="C105" s="8">
        <v>0.81</v>
      </c>
      <c r="D105" s="8">
        <v>0.16800000000000001</v>
      </c>
      <c r="E105" s="8">
        <v>0.182</v>
      </c>
      <c r="F105" s="8">
        <v>9.4E-2</v>
      </c>
      <c r="G105" s="8">
        <v>0.14099999999999999</v>
      </c>
      <c r="H105" s="8">
        <v>0.31</v>
      </c>
      <c r="I105" s="8">
        <v>0.13</v>
      </c>
      <c r="J105" s="8">
        <v>0.14899999999999999</v>
      </c>
      <c r="K105" s="8" t="s">
        <v>166</v>
      </c>
      <c r="L105" s="8" t="s">
        <v>167</v>
      </c>
      <c r="M105" s="8" t="s">
        <v>167</v>
      </c>
      <c r="N105" s="8">
        <v>4.29</v>
      </c>
      <c r="O105" s="8">
        <v>1.23</v>
      </c>
      <c r="P105" s="8">
        <v>0.14699999999999999</v>
      </c>
      <c r="Q105" s="8">
        <v>2.1</v>
      </c>
      <c r="R105" s="8">
        <v>0.62</v>
      </c>
      <c r="S105" s="8">
        <v>0</v>
      </c>
      <c r="T105" s="13">
        <f t="shared" si="4"/>
        <v>1.9643999999999999</v>
      </c>
      <c r="U105" s="14">
        <f t="shared" si="5"/>
        <v>1.7530393036095913</v>
      </c>
    </row>
    <row r="106" spans="1:21" ht="13.8" thickBot="1" x14ac:dyDescent="0.3">
      <c r="N106" s="18"/>
      <c r="O106" s="18"/>
      <c r="T106" s="18"/>
      <c r="U106" s="18"/>
    </row>
    <row r="107" spans="1:21" x14ac:dyDescent="0.25">
      <c r="A107" s="15"/>
      <c r="B107" s="6" t="s">
        <v>91</v>
      </c>
      <c r="C107" s="6" t="s">
        <v>84</v>
      </c>
      <c r="D107" s="6" t="s">
        <v>150</v>
      </c>
      <c r="E107" s="6" t="s">
        <v>92</v>
      </c>
      <c r="F107" s="6" t="s">
        <v>84</v>
      </c>
      <c r="G107" s="6" t="s">
        <v>150</v>
      </c>
      <c r="H107" s="6" t="s">
        <v>93</v>
      </c>
      <c r="I107" s="6" t="s">
        <v>84</v>
      </c>
      <c r="J107" s="6" t="s">
        <v>150</v>
      </c>
      <c r="K107" s="6" t="s">
        <v>94</v>
      </c>
      <c r="L107" s="6" t="s">
        <v>84</v>
      </c>
      <c r="M107" s="6" t="s">
        <v>150</v>
      </c>
      <c r="N107" s="6" t="s">
        <v>95</v>
      </c>
      <c r="O107" s="6" t="s">
        <v>84</v>
      </c>
      <c r="P107" s="6" t="s">
        <v>150</v>
      </c>
      <c r="Q107" s="6" t="s">
        <v>96</v>
      </c>
      <c r="R107" s="6" t="s">
        <v>84</v>
      </c>
      <c r="S107" s="6" t="s">
        <v>150</v>
      </c>
      <c r="T107" s="15" t="s">
        <v>168</v>
      </c>
      <c r="U107" s="26" t="s">
        <v>169</v>
      </c>
    </row>
    <row r="108" spans="1:21" x14ac:dyDescent="0.25">
      <c r="A108" s="16" t="s">
        <v>41</v>
      </c>
      <c r="B108" s="7">
        <v>627.97</v>
      </c>
      <c r="C108" s="7">
        <v>159.44</v>
      </c>
      <c r="D108" s="7">
        <v>0.11</v>
      </c>
      <c r="E108" s="7">
        <v>294.35000000000002</v>
      </c>
      <c r="F108" s="7">
        <v>76.040000000000006</v>
      </c>
      <c r="G108" s="7">
        <v>0.374</v>
      </c>
      <c r="H108" s="7">
        <v>308.55</v>
      </c>
      <c r="I108" s="7">
        <v>81.14</v>
      </c>
      <c r="J108" s="7">
        <v>0.72399999999999998</v>
      </c>
      <c r="K108" s="7">
        <v>314.47000000000003</v>
      </c>
      <c r="L108" s="7">
        <v>84.13</v>
      </c>
      <c r="M108" s="7">
        <v>0.73899999999999999</v>
      </c>
      <c r="N108" s="7">
        <v>282.35000000000002</v>
      </c>
      <c r="O108" s="7">
        <v>76.819999999999993</v>
      </c>
      <c r="P108" s="7">
        <v>0.34300000000000003</v>
      </c>
      <c r="Q108" s="7">
        <v>398.17</v>
      </c>
      <c r="R108" s="7">
        <v>110.24</v>
      </c>
      <c r="S108" s="7">
        <v>0.68899999999999995</v>
      </c>
      <c r="T108" s="11">
        <f>AVERAGE(B108,E108,H108,K108,N108,Q108)</f>
        <v>370.97666666666669</v>
      </c>
      <c r="U108" s="12">
        <f>STDEV(B108,E108,H108,K108,N108,Q108)</f>
        <v>132.36425116573827</v>
      </c>
    </row>
    <row r="109" spans="1:21" x14ac:dyDescent="0.25">
      <c r="A109" s="16" t="s">
        <v>42</v>
      </c>
      <c r="B109" s="7">
        <v>982.05</v>
      </c>
      <c r="C109" s="7">
        <v>224.98</v>
      </c>
      <c r="D109" s="7">
        <v>0.20899999999999999</v>
      </c>
      <c r="E109" s="7">
        <v>523.98</v>
      </c>
      <c r="F109" s="7">
        <v>122.04</v>
      </c>
      <c r="G109" s="7">
        <v>0.59099999999999997</v>
      </c>
      <c r="H109" s="7">
        <v>501.62</v>
      </c>
      <c r="I109" s="7">
        <v>118.83</v>
      </c>
      <c r="J109" s="7">
        <v>1.23</v>
      </c>
      <c r="K109" s="7">
        <v>527.27</v>
      </c>
      <c r="L109" s="7">
        <v>126.97</v>
      </c>
      <c r="M109" s="7">
        <v>1.32</v>
      </c>
      <c r="N109" s="7">
        <v>505.99</v>
      </c>
      <c r="O109" s="7">
        <v>123.83</v>
      </c>
      <c r="P109" s="7">
        <v>0.61699999999999999</v>
      </c>
      <c r="Q109" s="7">
        <v>574.47</v>
      </c>
      <c r="R109" s="7">
        <v>142.94999999999999</v>
      </c>
      <c r="S109" s="7">
        <v>1.08</v>
      </c>
      <c r="T109" s="11">
        <f t="shared" ref="T109:T140" si="6">AVERAGE(B109,E109,H109,K109,N109,Q109)</f>
        <v>602.56333333333339</v>
      </c>
      <c r="U109" s="12">
        <f t="shared" ref="U109:U140" si="7">STDEV(B109,E109,H109,K109,N109,Q109)</f>
        <v>187.70176191678809</v>
      </c>
    </row>
    <row r="110" spans="1:21" x14ac:dyDescent="0.25">
      <c r="A110" s="16" t="s">
        <v>43</v>
      </c>
      <c r="B110" s="7">
        <v>5288.34</v>
      </c>
      <c r="C110" s="7">
        <v>1410.38</v>
      </c>
      <c r="D110" s="7">
        <v>51.68</v>
      </c>
      <c r="E110" s="7">
        <v>510.29</v>
      </c>
      <c r="F110" s="7">
        <v>150.74</v>
      </c>
      <c r="G110" s="7">
        <v>130.68</v>
      </c>
      <c r="H110" s="7">
        <v>698.47</v>
      </c>
      <c r="I110" s="7">
        <v>252.35</v>
      </c>
      <c r="J110" s="7">
        <v>318.76</v>
      </c>
      <c r="K110" s="7">
        <v>1888.92</v>
      </c>
      <c r="L110" s="7">
        <v>556.58000000000004</v>
      </c>
      <c r="M110" s="7">
        <v>340.8</v>
      </c>
      <c r="N110" s="7">
        <v>5853.09</v>
      </c>
      <c r="O110" s="7">
        <v>1673.94</v>
      </c>
      <c r="P110" s="7">
        <v>159.46</v>
      </c>
      <c r="Q110" s="7">
        <v>1181.08</v>
      </c>
      <c r="R110" s="7">
        <v>367.24</v>
      </c>
      <c r="S110" s="7">
        <v>287.10000000000002</v>
      </c>
      <c r="T110" s="11">
        <f t="shared" si="6"/>
        <v>2570.0316666666668</v>
      </c>
      <c r="U110" s="12">
        <f t="shared" si="7"/>
        <v>2379.3297735069568</v>
      </c>
    </row>
    <row r="111" spans="1:21" x14ac:dyDescent="0.25">
      <c r="A111" s="16" t="s">
        <v>44</v>
      </c>
      <c r="B111" s="7">
        <v>9.07</v>
      </c>
      <c r="C111" s="7">
        <v>2.66</v>
      </c>
      <c r="D111" s="7">
        <v>0.27600000000000002</v>
      </c>
      <c r="E111" s="7">
        <v>0.87</v>
      </c>
      <c r="F111" s="7">
        <v>0.4</v>
      </c>
      <c r="G111" s="7">
        <v>0.67300000000000004</v>
      </c>
      <c r="H111" s="7">
        <v>2.64</v>
      </c>
      <c r="I111" s="7">
        <v>1.17</v>
      </c>
      <c r="J111" s="7">
        <v>1.63</v>
      </c>
      <c r="K111" s="7" t="s">
        <v>166</v>
      </c>
      <c r="L111" s="7" t="s">
        <v>167</v>
      </c>
      <c r="M111" s="7" t="s">
        <v>167</v>
      </c>
      <c r="N111" s="7">
        <v>1.1299999999999999</v>
      </c>
      <c r="O111" s="7">
        <v>0.51</v>
      </c>
      <c r="P111" s="7">
        <v>0.86399999999999999</v>
      </c>
      <c r="Q111" s="7" t="s">
        <v>166</v>
      </c>
      <c r="R111" s="7" t="s">
        <v>167</v>
      </c>
      <c r="S111" s="7" t="s">
        <v>167</v>
      </c>
      <c r="T111" s="11">
        <f t="shared" si="6"/>
        <v>3.4275000000000002</v>
      </c>
      <c r="U111" s="12">
        <f t="shared" si="7"/>
        <v>3.8417563257794822</v>
      </c>
    </row>
    <row r="112" spans="1:21" x14ac:dyDescent="0.25">
      <c r="A112" s="16" t="s">
        <v>45</v>
      </c>
      <c r="B112" s="7">
        <v>56.78</v>
      </c>
      <c r="C112" s="7">
        <v>13.07</v>
      </c>
      <c r="D112" s="7">
        <v>1.04</v>
      </c>
      <c r="E112" s="7">
        <v>7.9</v>
      </c>
      <c r="F112" s="7">
        <v>2.35</v>
      </c>
      <c r="G112" s="7">
        <v>2.4300000000000002</v>
      </c>
      <c r="H112" s="7">
        <v>8.77</v>
      </c>
      <c r="I112" s="7">
        <v>4.2699999999999996</v>
      </c>
      <c r="J112" s="7">
        <v>6.13</v>
      </c>
      <c r="K112" s="7">
        <v>14.93</v>
      </c>
      <c r="L112" s="7">
        <v>5.4</v>
      </c>
      <c r="M112" s="7">
        <v>6.48</v>
      </c>
      <c r="N112" s="7" t="s">
        <v>166</v>
      </c>
      <c r="O112" s="7" t="s">
        <v>167</v>
      </c>
      <c r="P112" s="7" t="s">
        <v>167</v>
      </c>
      <c r="Q112" s="7">
        <v>12.58</v>
      </c>
      <c r="R112" s="7">
        <v>4.46</v>
      </c>
      <c r="S112" s="7">
        <v>5.89</v>
      </c>
      <c r="T112" s="11">
        <f t="shared" si="6"/>
        <v>20.192</v>
      </c>
      <c r="U112" s="12">
        <f t="shared" si="7"/>
        <v>20.651079148557834</v>
      </c>
    </row>
    <row r="113" spans="1:21" x14ac:dyDescent="0.25">
      <c r="A113" s="16" t="s">
        <v>46</v>
      </c>
      <c r="B113" s="7">
        <v>195.35</v>
      </c>
      <c r="C113" s="7">
        <v>45.04</v>
      </c>
      <c r="D113" s="7">
        <v>8.48E-2</v>
      </c>
      <c r="E113" s="7">
        <v>220.4</v>
      </c>
      <c r="F113" s="7">
        <v>51.71</v>
      </c>
      <c r="G113" s="7">
        <v>0.192</v>
      </c>
      <c r="H113" s="7">
        <v>198.43</v>
      </c>
      <c r="I113" s="7">
        <v>47.42</v>
      </c>
      <c r="J113" s="7">
        <v>0.495</v>
      </c>
      <c r="K113" s="7">
        <v>278.44</v>
      </c>
      <c r="L113" s="7">
        <v>67.680000000000007</v>
      </c>
      <c r="M113" s="7">
        <v>0.52400000000000002</v>
      </c>
      <c r="N113" s="7">
        <v>203.37</v>
      </c>
      <c r="O113" s="7">
        <v>50.28</v>
      </c>
      <c r="P113" s="7">
        <v>0.23499999999999999</v>
      </c>
      <c r="Q113" s="7">
        <v>240.98</v>
      </c>
      <c r="R113" s="7">
        <v>60.64</v>
      </c>
      <c r="S113" s="7">
        <v>0.45800000000000002</v>
      </c>
      <c r="T113" s="11">
        <f t="shared" si="6"/>
        <v>222.82833333333338</v>
      </c>
      <c r="U113" s="12">
        <f t="shared" si="7"/>
        <v>32.115421477331537</v>
      </c>
    </row>
    <row r="114" spans="1:21" x14ac:dyDescent="0.25">
      <c r="A114" s="16" t="s">
        <v>47</v>
      </c>
      <c r="B114" s="7">
        <v>3.72</v>
      </c>
      <c r="C114" s="7">
        <v>1.0900000000000001</v>
      </c>
      <c r="D114" s="7">
        <v>1.22</v>
      </c>
      <c r="E114" s="7">
        <v>4.63</v>
      </c>
      <c r="F114" s="7">
        <v>1.8</v>
      </c>
      <c r="G114" s="7">
        <v>3.03</v>
      </c>
      <c r="H114" s="7" t="s">
        <v>166</v>
      </c>
      <c r="I114" s="7">
        <v>3.97</v>
      </c>
      <c r="J114" s="7">
        <v>7.61</v>
      </c>
      <c r="K114" s="7" t="s">
        <v>166</v>
      </c>
      <c r="L114" s="7" t="s">
        <v>167</v>
      </c>
      <c r="M114" s="7" t="s">
        <v>167</v>
      </c>
      <c r="N114" s="7">
        <v>12.42</v>
      </c>
      <c r="O114" s="7">
        <v>3.49</v>
      </c>
      <c r="P114" s="7">
        <v>3.97</v>
      </c>
      <c r="Q114" s="7" t="s">
        <v>166</v>
      </c>
      <c r="R114" s="7" t="s">
        <v>167</v>
      </c>
      <c r="S114" s="7" t="s">
        <v>167</v>
      </c>
      <c r="T114" s="11">
        <f t="shared" si="6"/>
        <v>6.9233333333333329</v>
      </c>
      <c r="U114" s="12">
        <f t="shared" si="7"/>
        <v>4.7819486962255606</v>
      </c>
    </row>
    <row r="115" spans="1:21" x14ac:dyDescent="0.25">
      <c r="A115" s="16" t="s">
        <v>48</v>
      </c>
      <c r="B115" s="7">
        <v>84.32</v>
      </c>
      <c r="C115" s="7">
        <v>18.62</v>
      </c>
      <c r="D115" s="7">
        <v>0.254</v>
      </c>
      <c r="E115" s="7">
        <v>100.34</v>
      </c>
      <c r="F115" s="7">
        <v>22.5</v>
      </c>
      <c r="G115" s="7">
        <v>0.71799999999999997</v>
      </c>
      <c r="H115" s="7">
        <v>96.22</v>
      </c>
      <c r="I115" s="7">
        <v>21.97</v>
      </c>
      <c r="J115" s="7">
        <v>1.61</v>
      </c>
      <c r="K115" s="7">
        <v>99.23</v>
      </c>
      <c r="L115" s="7">
        <v>23</v>
      </c>
      <c r="M115" s="7">
        <v>1.7</v>
      </c>
      <c r="N115" s="7">
        <v>108.12</v>
      </c>
      <c r="O115" s="7">
        <v>25.39</v>
      </c>
      <c r="P115" s="7">
        <v>0.78500000000000003</v>
      </c>
      <c r="Q115" s="7">
        <v>105.88</v>
      </c>
      <c r="R115" s="7">
        <v>25.27</v>
      </c>
      <c r="S115" s="7">
        <v>1.4</v>
      </c>
      <c r="T115" s="11">
        <f t="shared" si="6"/>
        <v>99.018333333333331</v>
      </c>
      <c r="U115" s="12">
        <f t="shared" si="7"/>
        <v>8.4331024342567265</v>
      </c>
    </row>
    <row r="116" spans="1:21" x14ac:dyDescent="0.25">
      <c r="A116" s="16" t="s">
        <v>49</v>
      </c>
      <c r="B116" s="7">
        <v>14.08</v>
      </c>
      <c r="C116" s="7">
        <v>2.34</v>
      </c>
      <c r="D116" s="7">
        <v>1.67E-2</v>
      </c>
      <c r="E116" s="7">
        <v>171.94</v>
      </c>
      <c r="F116" s="7">
        <v>28.86</v>
      </c>
      <c r="G116" s="7">
        <v>1.1399999999999999</v>
      </c>
      <c r="H116" s="7">
        <v>214.59</v>
      </c>
      <c r="I116" s="7">
        <v>36.630000000000003</v>
      </c>
      <c r="J116" s="7">
        <v>0.18</v>
      </c>
      <c r="K116" s="7">
        <v>185.57</v>
      </c>
      <c r="L116" s="7">
        <v>32.17</v>
      </c>
      <c r="M116" s="7">
        <v>0.17199999999999999</v>
      </c>
      <c r="N116" s="7">
        <v>253.4</v>
      </c>
      <c r="O116" s="7">
        <v>44.52</v>
      </c>
      <c r="P116" s="7">
        <v>0.112</v>
      </c>
      <c r="Q116" s="7">
        <v>199.67</v>
      </c>
      <c r="R116" s="7">
        <v>35.65</v>
      </c>
      <c r="S116" s="7">
        <v>0.16200000000000001</v>
      </c>
      <c r="T116" s="11">
        <f t="shared" si="6"/>
        <v>173.20833333333334</v>
      </c>
      <c r="U116" s="12">
        <f t="shared" si="7"/>
        <v>82.848791763469123</v>
      </c>
    </row>
    <row r="117" spans="1:21" x14ac:dyDescent="0.25">
      <c r="A117" s="16" t="s">
        <v>50</v>
      </c>
      <c r="B117" s="7">
        <v>20.05</v>
      </c>
      <c r="C117" s="7">
        <v>3.99</v>
      </c>
      <c r="D117" s="7">
        <v>0.217</v>
      </c>
      <c r="E117" s="7">
        <v>33.56</v>
      </c>
      <c r="F117" s="7">
        <v>6.78</v>
      </c>
      <c r="G117" s="7">
        <v>0.30199999999999999</v>
      </c>
      <c r="H117" s="7">
        <v>44.55</v>
      </c>
      <c r="I117" s="7">
        <v>9.39</v>
      </c>
      <c r="J117" s="7">
        <v>1.63</v>
      </c>
      <c r="K117" s="7">
        <v>36.549999999999997</v>
      </c>
      <c r="L117" s="7">
        <v>7.83</v>
      </c>
      <c r="M117" s="7">
        <v>1.04</v>
      </c>
      <c r="N117" s="7">
        <v>33.18</v>
      </c>
      <c r="O117" s="7">
        <v>7.02</v>
      </c>
      <c r="P117" s="7">
        <v>0.57199999999999995</v>
      </c>
      <c r="Q117" s="7">
        <v>31.85</v>
      </c>
      <c r="R117" s="7">
        <v>6.94</v>
      </c>
      <c r="S117" s="7">
        <v>0.86399999999999999</v>
      </c>
      <c r="T117" s="11">
        <f t="shared" si="6"/>
        <v>33.29</v>
      </c>
      <c r="U117" s="12">
        <f t="shared" si="7"/>
        <v>7.9356335600883297</v>
      </c>
    </row>
    <row r="118" spans="1:21" x14ac:dyDescent="0.25">
      <c r="A118" s="16" t="s">
        <v>51</v>
      </c>
      <c r="B118" s="7">
        <v>97.13</v>
      </c>
      <c r="C118" s="7">
        <v>17.87</v>
      </c>
      <c r="D118" s="7">
        <v>0.24399999999999999</v>
      </c>
      <c r="E118" s="7">
        <v>2663.89</v>
      </c>
      <c r="F118" s="7">
        <v>496.16</v>
      </c>
      <c r="G118" s="7">
        <v>0.68899999999999995</v>
      </c>
      <c r="H118" s="7">
        <v>74.33</v>
      </c>
      <c r="I118" s="7">
        <v>14.42</v>
      </c>
      <c r="J118" s="7">
        <v>1.82</v>
      </c>
      <c r="K118" s="7">
        <v>42.57</v>
      </c>
      <c r="L118" s="7">
        <v>8.51</v>
      </c>
      <c r="M118" s="7">
        <v>1.91</v>
      </c>
      <c r="N118" s="7">
        <v>7.13</v>
      </c>
      <c r="O118" s="7">
        <v>1.51</v>
      </c>
      <c r="P118" s="7">
        <v>0.91500000000000004</v>
      </c>
      <c r="Q118" s="7">
        <v>481.86</v>
      </c>
      <c r="R118" s="7">
        <v>95.54</v>
      </c>
      <c r="S118" s="7">
        <v>1.78</v>
      </c>
      <c r="T118" s="11">
        <f t="shared" si="6"/>
        <v>561.15166666666676</v>
      </c>
      <c r="U118" s="12">
        <f t="shared" si="7"/>
        <v>1044.6027054611081</v>
      </c>
    </row>
    <row r="119" spans="1:21" x14ac:dyDescent="0.25">
      <c r="A119" s="16" t="s">
        <v>52</v>
      </c>
      <c r="B119" s="7">
        <v>69.89</v>
      </c>
      <c r="C119" s="7">
        <v>20.55</v>
      </c>
      <c r="D119" s="7">
        <v>0.55500000000000005</v>
      </c>
      <c r="E119" s="7">
        <v>50.37</v>
      </c>
      <c r="F119" s="7">
        <v>15.11</v>
      </c>
      <c r="G119" s="7">
        <v>1.2</v>
      </c>
      <c r="H119" s="7">
        <v>73.05</v>
      </c>
      <c r="I119" s="7">
        <v>22.53</v>
      </c>
      <c r="J119" s="7">
        <v>3.66</v>
      </c>
      <c r="K119" s="7">
        <v>21.01</v>
      </c>
      <c r="L119" s="7">
        <v>6.99</v>
      </c>
      <c r="M119" s="7">
        <v>3.78</v>
      </c>
      <c r="N119" s="7">
        <v>9.1</v>
      </c>
      <c r="O119" s="7">
        <v>3</v>
      </c>
      <c r="P119" s="7">
        <v>1.7</v>
      </c>
      <c r="Q119" s="7">
        <v>18.690000000000001</v>
      </c>
      <c r="R119" s="7">
        <v>6.27</v>
      </c>
      <c r="S119" s="7">
        <v>3.29</v>
      </c>
      <c r="T119" s="11">
        <f t="shared" si="6"/>
        <v>40.351666666666667</v>
      </c>
      <c r="U119" s="12">
        <f t="shared" si="7"/>
        <v>27.792285560325311</v>
      </c>
    </row>
    <row r="120" spans="1:21" x14ac:dyDescent="0.25">
      <c r="A120" s="16" t="s">
        <v>53</v>
      </c>
      <c r="B120" s="7">
        <v>22.94</v>
      </c>
      <c r="C120" s="7">
        <v>5.36</v>
      </c>
      <c r="D120" s="7">
        <v>6.3299999999999995E-2</v>
      </c>
      <c r="E120" s="7">
        <v>54.87</v>
      </c>
      <c r="F120" s="7">
        <v>13.02</v>
      </c>
      <c r="G120" s="7">
        <v>1.1499999999999999</v>
      </c>
      <c r="H120" s="7">
        <v>60.45</v>
      </c>
      <c r="I120" s="7">
        <v>14.64</v>
      </c>
      <c r="J120" s="7">
        <v>0.34499999999999997</v>
      </c>
      <c r="K120" s="7">
        <v>60.33</v>
      </c>
      <c r="L120" s="7">
        <v>14.82</v>
      </c>
      <c r="M120" s="7">
        <v>0.314</v>
      </c>
      <c r="N120" s="7">
        <v>66.08</v>
      </c>
      <c r="O120" s="7">
        <v>16.39</v>
      </c>
      <c r="P120" s="7">
        <v>0.11799999999999999</v>
      </c>
      <c r="Q120" s="7">
        <v>62.91</v>
      </c>
      <c r="R120" s="7">
        <v>15.87</v>
      </c>
      <c r="S120" s="7">
        <v>8.8900000000000007E-2</v>
      </c>
      <c r="T120" s="11">
        <f t="shared" si="6"/>
        <v>54.596666666666657</v>
      </c>
      <c r="U120" s="12">
        <f t="shared" si="7"/>
        <v>15.939450011423496</v>
      </c>
    </row>
    <row r="121" spans="1:21" x14ac:dyDescent="0.25">
      <c r="A121" s="16" t="s">
        <v>54</v>
      </c>
      <c r="B121" s="7">
        <v>5.96</v>
      </c>
      <c r="C121" s="7">
        <v>1.7</v>
      </c>
      <c r="D121" s="7">
        <v>1.68</v>
      </c>
      <c r="E121" s="7" t="s">
        <v>166</v>
      </c>
      <c r="F121" s="7" t="s">
        <v>167</v>
      </c>
      <c r="G121" s="7" t="s">
        <v>167</v>
      </c>
      <c r="H121" s="7">
        <v>26.91</v>
      </c>
      <c r="I121" s="7">
        <v>8.73</v>
      </c>
      <c r="J121" s="7">
        <v>10.220000000000001</v>
      </c>
      <c r="K121" s="7" t="s">
        <v>166</v>
      </c>
      <c r="L121" s="7" t="s">
        <v>167</v>
      </c>
      <c r="M121" s="7" t="s">
        <v>167</v>
      </c>
      <c r="N121" s="7" t="s">
        <v>166</v>
      </c>
      <c r="O121" s="7" t="s">
        <v>167</v>
      </c>
      <c r="P121" s="7" t="s">
        <v>167</v>
      </c>
      <c r="Q121" s="7" t="s">
        <v>166</v>
      </c>
      <c r="R121" s="7" t="s">
        <v>167</v>
      </c>
      <c r="S121" s="7" t="s">
        <v>167</v>
      </c>
      <c r="T121" s="11">
        <f t="shared" si="6"/>
        <v>16.434999999999999</v>
      </c>
      <c r="U121" s="12">
        <f t="shared" si="7"/>
        <v>14.813887065858173</v>
      </c>
    </row>
    <row r="122" spans="1:21" x14ac:dyDescent="0.25">
      <c r="A122" s="16" t="s">
        <v>55</v>
      </c>
      <c r="B122" s="7">
        <v>5.94</v>
      </c>
      <c r="C122" s="7">
        <v>1.62</v>
      </c>
      <c r="D122" s="7">
        <v>2.1899999999999999E-2</v>
      </c>
      <c r="E122" s="7" t="s">
        <v>166</v>
      </c>
      <c r="F122" s="7" t="s">
        <v>167</v>
      </c>
      <c r="G122" s="7" t="s">
        <v>167</v>
      </c>
      <c r="H122" s="7">
        <v>0.26</v>
      </c>
      <c r="I122" s="7">
        <v>0.12</v>
      </c>
      <c r="J122" s="7">
        <v>9.6600000000000005E-2</v>
      </c>
      <c r="K122" s="7">
        <v>0.4</v>
      </c>
      <c r="L122" s="7">
        <v>0.18</v>
      </c>
      <c r="M122" s="7">
        <v>0.20200000000000001</v>
      </c>
      <c r="N122" s="7">
        <v>0.28199999999999997</v>
      </c>
      <c r="O122" s="7">
        <v>9.9000000000000005E-2</v>
      </c>
      <c r="P122" s="7">
        <v>8.1299999999999997E-2</v>
      </c>
      <c r="Q122" s="7" t="s">
        <v>166</v>
      </c>
      <c r="R122" s="7" t="s">
        <v>167</v>
      </c>
      <c r="S122" s="7" t="s">
        <v>167</v>
      </c>
      <c r="T122" s="11">
        <f t="shared" si="6"/>
        <v>1.7205000000000001</v>
      </c>
      <c r="U122" s="12">
        <f t="shared" si="7"/>
        <v>2.8136715633965999</v>
      </c>
    </row>
    <row r="123" spans="1:21" x14ac:dyDescent="0.25">
      <c r="A123" s="16" t="s">
        <v>56</v>
      </c>
      <c r="B123" s="7">
        <v>13.55</v>
      </c>
      <c r="C123" s="7">
        <v>3.49</v>
      </c>
      <c r="D123" s="7">
        <v>0</v>
      </c>
      <c r="E123" s="7" t="s">
        <v>166</v>
      </c>
      <c r="F123" s="7" t="s">
        <v>167</v>
      </c>
      <c r="G123" s="7" t="s">
        <v>167</v>
      </c>
      <c r="H123" s="7" t="s">
        <v>166</v>
      </c>
      <c r="I123" s="7" t="s">
        <v>167</v>
      </c>
      <c r="J123" s="7" t="s">
        <v>167</v>
      </c>
      <c r="K123" s="7">
        <v>1.35</v>
      </c>
      <c r="L123" s="7">
        <v>0.46</v>
      </c>
      <c r="M123" s="7">
        <v>0.128</v>
      </c>
      <c r="N123" s="7">
        <v>9.7000000000000003E-2</v>
      </c>
      <c r="O123" s="7">
        <v>4.5999999999999999E-2</v>
      </c>
      <c r="P123" s="7">
        <v>0</v>
      </c>
      <c r="Q123" s="7">
        <v>0.41</v>
      </c>
      <c r="R123" s="7">
        <v>0.17</v>
      </c>
      <c r="S123" s="7">
        <v>9.6699999999999994E-2</v>
      </c>
      <c r="T123" s="11">
        <f t="shared" si="6"/>
        <v>3.85175</v>
      </c>
      <c r="U123" s="12">
        <f t="shared" si="7"/>
        <v>6.4873876804663579</v>
      </c>
    </row>
    <row r="124" spans="1:21" x14ac:dyDescent="0.25">
      <c r="A124" s="16" t="s">
        <v>57</v>
      </c>
      <c r="B124" s="7">
        <v>3.58</v>
      </c>
      <c r="C124" s="7">
        <v>0.92</v>
      </c>
      <c r="D124" s="7">
        <v>0</v>
      </c>
      <c r="E124" s="7">
        <v>0.9</v>
      </c>
      <c r="F124" s="7">
        <v>0.25</v>
      </c>
      <c r="G124" s="7">
        <v>3.4700000000000002E-2</v>
      </c>
      <c r="H124" s="7">
        <v>0.111</v>
      </c>
      <c r="I124" s="7">
        <v>7.3999999999999996E-2</v>
      </c>
      <c r="J124" s="7">
        <v>6.4399999999999999E-2</v>
      </c>
      <c r="K124" s="7" t="s">
        <v>166</v>
      </c>
      <c r="L124" s="7" t="s">
        <v>167</v>
      </c>
      <c r="M124" s="7" t="s">
        <v>167</v>
      </c>
      <c r="N124" s="7" t="s">
        <v>166</v>
      </c>
      <c r="O124" s="7" t="s">
        <v>167</v>
      </c>
      <c r="P124" s="7" t="s">
        <v>167</v>
      </c>
      <c r="Q124" s="7" t="s">
        <v>166</v>
      </c>
      <c r="R124" s="7" t="s">
        <v>167</v>
      </c>
      <c r="S124" s="7" t="s">
        <v>167</v>
      </c>
      <c r="T124" s="11">
        <f t="shared" si="6"/>
        <v>1.5303333333333333</v>
      </c>
      <c r="U124" s="12">
        <f t="shared" si="7"/>
        <v>1.8183729907071686</v>
      </c>
    </row>
    <row r="125" spans="1:21" x14ac:dyDescent="0.25">
      <c r="A125" s="16" t="s">
        <v>58</v>
      </c>
      <c r="B125" s="7">
        <v>0.84</v>
      </c>
      <c r="C125" s="7">
        <v>0.28000000000000003</v>
      </c>
      <c r="D125" s="7">
        <v>8.8099999999999998E-2</v>
      </c>
      <c r="E125" s="7">
        <v>0.25</v>
      </c>
      <c r="F125" s="7">
        <v>0.13</v>
      </c>
      <c r="G125" s="7">
        <v>0.121</v>
      </c>
      <c r="H125" s="7">
        <v>6.39</v>
      </c>
      <c r="I125" s="7">
        <v>2.1800000000000002</v>
      </c>
      <c r="J125" s="7">
        <v>0.44900000000000001</v>
      </c>
      <c r="K125" s="7">
        <v>2.5299999999999998</v>
      </c>
      <c r="L125" s="7">
        <v>1.01</v>
      </c>
      <c r="M125" s="7">
        <v>0.49</v>
      </c>
      <c r="N125" s="7" t="s">
        <v>166</v>
      </c>
      <c r="O125" s="7" t="s">
        <v>167</v>
      </c>
      <c r="P125" s="7" t="s">
        <v>167</v>
      </c>
      <c r="Q125" s="7" t="s">
        <v>166</v>
      </c>
      <c r="R125" s="7" t="s">
        <v>167</v>
      </c>
      <c r="S125" s="7" t="s">
        <v>167</v>
      </c>
      <c r="T125" s="11">
        <f t="shared" si="6"/>
        <v>2.5024999999999999</v>
      </c>
      <c r="U125" s="12">
        <f t="shared" si="7"/>
        <v>2.7659281142743626</v>
      </c>
    </row>
    <row r="126" spans="1:21" x14ac:dyDescent="0.25">
      <c r="A126" s="16" t="s">
        <v>59</v>
      </c>
      <c r="B126" s="7" t="s">
        <v>166</v>
      </c>
      <c r="C126" s="7" t="s">
        <v>167</v>
      </c>
      <c r="D126" s="7" t="s">
        <v>167</v>
      </c>
      <c r="E126" s="7" t="s">
        <v>166</v>
      </c>
      <c r="F126" s="7" t="s">
        <v>167</v>
      </c>
      <c r="G126" s="7" t="s">
        <v>167</v>
      </c>
      <c r="H126" s="7">
        <v>21.53</v>
      </c>
      <c r="I126" s="7">
        <v>3.73</v>
      </c>
      <c r="J126" s="7">
        <v>0.217</v>
      </c>
      <c r="K126" s="7">
        <v>2.97</v>
      </c>
      <c r="L126" s="7">
        <v>0.68</v>
      </c>
      <c r="M126" s="7">
        <v>0.48899999999999999</v>
      </c>
      <c r="N126" s="7">
        <v>1.66</v>
      </c>
      <c r="O126" s="7">
        <v>0.33</v>
      </c>
      <c r="P126" s="7">
        <v>0.14699999999999999</v>
      </c>
      <c r="Q126" s="7">
        <v>7.65</v>
      </c>
      <c r="R126" s="7">
        <v>1.4</v>
      </c>
      <c r="S126" s="7">
        <v>0.247</v>
      </c>
      <c r="T126" s="11">
        <f t="shared" si="6"/>
        <v>8.4525000000000006</v>
      </c>
      <c r="U126" s="12">
        <f t="shared" si="7"/>
        <v>9.0895704885691195</v>
      </c>
    </row>
    <row r="127" spans="1:21" x14ac:dyDescent="0.25">
      <c r="A127" s="16" t="s">
        <v>60</v>
      </c>
      <c r="B127" s="7" t="s">
        <v>166</v>
      </c>
      <c r="C127" s="7" t="s">
        <v>167</v>
      </c>
      <c r="D127" s="7" t="s">
        <v>167</v>
      </c>
      <c r="E127" s="7" t="s">
        <v>166</v>
      </c>
      <c r="F127" s="7" t="s">
        <v>167</v>
      </c>
      <c r="G127" s="7" t="s">
        <v>167</v>
      </c>
      <c r="H127" s="7">
        <v>22.89</v>
      </c>
      <c r="I127" s="7">
        <v>6.05</v>
      </c>
      <c r="J127" s="7">
        <v>4.3099999999999996</v>
      </c>
      <c r="K127" s="7">
        <v>5.18</v>
      </c>
      <c r="L127" s="7">
        <v>2.97</v>
      </c>
      <c r="M127" s="7">
        <v>4.93</v>
      </c>
      <c r="N127" s="7" t="s">
        <v>166</v>
      </c>
      <c r="O127" s="7" t="s">
        <v>167</v>
      </c>
      <c r="P127" s="7" t="s">
        <v>167</v>
      </c>
      <c r="Q127" s="7">
        <v>13.72</v>
      </c>
      <c r="R127" s="7">
        <v>3.84</v>
      </c>
      <c r="S127" s="7">
        <v>3.88</v>
      </c>
      <c r="T127" s="11">
        <f t="shared" si="6"/>
        <v>13.93</v>
      </c>
      <c r="U127" s="12">
        <f t="shared" si="7"/>
        <v>8.8568673920297574</v>
      </c>
    </row>
    <row r="128" spans="1:21" x14ac:dyDescent="0.25">
      <c r="A128" s="16" t="s">
        <v>61</v>
      </c>
      <c r="B128" s="7">
        <v>3.28</v>
      </c>
      <c r="C128" s="7">
        <v>0.6</v>
      </c>
      <c r="D128" s="7">
        <v>0</v>
      </c>
      <c r="E128" s="7">
        <v>1.68</v>
      </c>
      <c r="F128" s="7">
        <v>0.32</v>
      </c>
      <c r="G128" s="7">
        <v>2.5000000000000001E-2</v>
      </c>
      <c r="H128" s="7" t="s">
        <v>166</v>
      </c>
      <c r="I128" s="7" t="s">
        <v>167</v>
      </c>
      <c r="J128" s="7" t="s">
        <v>167</v>
      </c>
      <c r="K128" s="7" t="s">
        <v>166</v>
      </c>
      <c r="L128" s="7" t="s">
        <v>167</v>
      </c>
      <c r="M128" s="7" t="s">
        <v>167</v>
      </c>
      <c r="N128" s="7">
        <v>1.22</v>
      </c>
      <c r="O128" s="7">
        <v>0.25</v>
      </c>
      <c r="P128" s="7">
        <v>3.8600000000000002E-2</v>
      </c>
      <c r="Q128" s="7">
        <v>1.17</v>
      </c>
      <c r="R128" s="7">
        <v>0.26</v>
      </c>
      <c r="S128" s="7">
        <v>0</v>
      </c>
      <c r="T128" s="11">
        <f t="shared" si="6"/>
        <v>1.8374999999999999</v>
      </c>
      <c r="U128" s="12">
        <f t="shared" si="7"/>
        <v>0.98868178230746562</v>
      </c>
    </row>
    <row r="129" spans="1:21" x14ac:dyDescent="0.25">
      <c r="A129" s="16" t="s">
        <v>62</v>
      </c>
      <c r="B129" s="7">
        <v>163.78</v>
      </c>
      <c r="C129" s="7">
        <v>30.02</v>
      </c>
      <c r="D129" s="7">
        <v>0.13600000000000001</v>
      </c>
      <c r="E129" s="7" t="s">
        <v>166</v>
      </c>
      <c r="F129" s="7" t="s">
        <v>167</v>
      </c>
      <c r="G129" s="7" t="s">
        <v>167</v>
      </c>
      <c r="H129" s="7">
        <v>3.53</v>
      </c>
      <c r="I129" s="7">
        <v>0.96</v>
      </c>
      <c r="J129" s="7">
        <v>0.92100000000000004</v>
      </c>
      <c r="K129" s="7">
        <v>7.61</v>
      </c>
      <c r="L129" s="7">
        <v>1.7</v>
      </c>
      <c r="M129" s="7">
        <v>1.06</v>
      </c>
      <c r="N129" s="7" t="s">
        <v>166</v>
      </c>
      <c r="O129" s="7" t="s">
        <v>167</v>
      </c>
      <c r="P129" s="7" t="s">
        <v>167</v>
      </c>
      <c r="Q129" s="7">
        <v>1.96</v>
      </c>
      <c r="R129" s="7">
        <v>0.62</v>
      </c>
      <c r="S129" s="7">
        <v>0.91700000000000004</v>
      </c>
      <c r="T129" s="11">
        <f t="shared" si="6"/>
        <v>44.220000000000006</v>
      </c>
      <c r="U129" s="12">
        <f t="shared" si="7"/>
        <v>79.742229297489118</v>
      </c>
    </row>
    <row r="130" spans="1:21" x14ac:dyDescent="0.25">
      <c r="A130" s="16" t="s">
        <v>63</v>
      </c>
      <c r="B130" s="7">
        <v>5.25</v>
      </c>
      <c r="C130" s="7">
        <v>0.97</v>
      </c>
      <c r="D130" s="7">
        <v>4.8099999999999997E-2</v>
      </c>
      <c r="E130" s="7">
        <v>0.93</v>
      </c>
      <c r="F130" s="7">
        <v>0.23</v>
      </c>
      <c r="G130" s="7">
        <v>0.189</v>
      </c>
      <c r="H130" s="7">
        <v>6.31</v>
      </c>
      <c r="I130" s="7">
        <v>1.38</v>
      </c>
      <c r="J130" s="7">
        <v>0.55900000000000005</v>
      </c>
      <c r="K130" s="7">
        <v>1.33</v>
      </c>
      <c r="L130" s="7">
        <v>0.46</v>
      </c>
      <c r="M130" s="7">
        <v>0.51400000000000001</v>
      </c>
      <c r="N130" s="7" t="s">
        <v>166</v>
      </c>
      <c r="O130" s="7" t="s">
        <v>167</v>
      </c>
      <c r="P130" s="7" t="s">
        <v>167</v>
      </c>
      <c r="Q130" s="7">
        <v>7.66</v>
      </c>
      <c r="R130" s="7">
        <v>1.57</v>
      </c>
      <c r="S130" s="7">
        <v>0.32300000000000001</v>
      </c>
      <c r="T130" s="11">
        <f t="shared" si="6"/>
        <v>4.2959999999999994</v>
      </c>
      <c r="U130" s="12">
        <f t="shared" si="7"/>
        <v>3.0170316537948358</v>
      </c>
    </row>
    <row r="131" spans="1:21" x14ac:dyDescent="0.25">
      <c r="A131" s="16" t="s">
        <v>64</v>
      </c>
      <c r="B131" s="7">
        <v>0.37</v>
      </c>
      <c r="C131" s="7">
        <v>0.1</v>
      </c>
      <c r="D131" s="7">
        <v>0</v>
      </c>
      <c r="E131" s="7">
        <v>1.4</v>
      </c>
      <c r="F131" s="7">
        <v>0.37</v>
      </c>
      <c r="G131" s="7">
        <v>3.0800000000000001E-2</v>
      </c>
      <c r="H131" s="7" t="s">
        <v>166</v>
      </c>
      <c r="I131" s="7" t="s">
        <v>167</v>
      </c>
      <c r="J131" s="7" t="s">
        <v>167</v>
      </c>
      <c r="K131" s="7">
        <v>1.73</v>
      </c>
      <c r="L131" s="7">
        <v>0.49</v>
      </c>
      <c r="M131" s="7">
        <v>0</v>
      </c>
      <c r="N131" s="7">
        <v>3.29</v>
      </c>
      <c r="O131" s="7">
        <v>0.9</v>
      </c>
      <c r="P131" s="7">
        <v>0</v>
      </c>
      <c r="Q131" s="7">
        <v>0.20200000000000001</v>
      </c>
      <c r="R131" s="7">
        <v>0.08</v>
      </c>
      <c r="S131" s="7">
        <v>6.6799999999999998E-2</v>
      </c>
      <c r="T131" s="11">
        <f t="shared" si="6"/>
        <v>1.3984000000000001</v>
      </c>
      <c r="U131" s="12">
        <f t="shared" si="7"/>
        <v>1.2426877322964123</v>
      </c>
    </row>
    <row r="132" spans="1:21" x14ac:dyDescent="0.25">
      <c r="A132" s="16" t="s">
        <v>65</v>
      </c>
      <c r="B132" s="7">
        <v>0.65</v>
      </c>
      <c r="C132" s="7">
        <v>0.18</v>
      </c>
      <c r="D132" s="7">
        <v>1.7000000000000001E-2</v>
      </c>
      <c r="E132" s="7">
        <v>3.02</v>
      </c>
      <c r="F132" s="7">
        <v>0.83</v>
      </c>
      <c r="G132" s="7">
        <v>2.5499999999999998E-2</v>
      </c>
      <c r="H132" s="7">
        <v>0.14399999999999999</v>
      </c>
      <c r="I132" s="7">
        <v>7.0999999999999994E-2</v>
      </c>
      <c r="J132" s="7">
        <v>0</v>
      </c>
      <c r="K132" s="7">
        <v>6.32</v>
      </c>
      <c r="L132" s="7">
        <v>1.82</v>
      </c>
      <c r="M132" s="7">
        <v>7.3099999999999998E-2</v>
      </c>
      <c r="N132" s="7">
        <v>6.72</v>
      </c>
      <c r="O132" s="7">
        <v>1.94</v>
      </c>
      <c r="P132" s="7">
        <v>0</v>
      </c>
      <c r="Q132" s="7" t="s">
        <v>166</v>
      </c>
      <c r="R132" s="7" t="s">
        <v>167</v>
      </c>
      <c r="S132" s="7" t="s">
        <v>167</v>
      </c>
      <c r="T132" s="11">
        <f t="shared" si="6"/>
        <v>3.3708</v>
      </c>
      <c r="U132" s="12">
        <f t="shared" si="7"/>
        <v>3.0762384823026969</v>
      </c>
    </row>
    <row r="133" spans="1:21" x14ac:dyDescent="0.25">
      <c r="A133" s="16" t="s">
        <v>66</v>
      </c>
      <c r="B133" s="7">
        <v>0.41</v>
      </c>
      <c r="C133" s="7">
        <v>0.14000000000000001</v>
      </c>
      <c r="D133" s="7">
        <v>4.1599999999999998E-2</v>
      </c>
      <c r="E133" s="7">
        <v>0.5</v>
      </c>
      <c r="F133" s="7">
        <v>0.2</v>
      </c>
      <c r="G133" s="7">
        <v>9.8900000000000002E-2</v>
      </c>
      <c r="H133" s="7">
        <v>5.24</v>
      </c>
      <c r="I133" s="7">
        <v>1.73</v>
      </c>
      <c r="J133" s="7">
        <v>0.36799999999999999</v>
      </c>
      <c r="K133" s="7">
        <v>3.2</v>
      </c>
      <c r="L133" s="7">
        <v>1.1200000000000001</v>
      </c>
      <c r="M133" s="7">
        <v>0</v>
      </c>
      <c r="N133" s="7">
        <v>2.88</v>
      </c>
      <c r="O133" s="7">
        <v>0.91</v>
      </c>
      <c r="P133" s="7">
        <v>0.17899999999999999</v>
      </c>
      <c r="Q133" s="7" t="s">
        <v>166</v>
      </c>
      <c r="R133" s="7" t="s">
        <v>167</v>
      </c>
      <c r="S133" s="7" t="s">
        <v>167</v>
      </c>
      <c r="T133" s="11">
        <f t="shared" si="6"/>
        <v>2.4460000000000002</v>
      </c>
      <c r="U133" s="12">
        <f t="shared" si="7"/>
        <v>2.0307338575007803</v>
      </c>
    </row>
    <row r="134" spans="1:21" x14ac:dyDescent="0.25">
      <c r="A134" s="16" t="s">
        <v>67</v>
      </c>
      <c r="B134" s="7">
        <v>0.129</v>
      </c>
      <c r="C134" s="7">
        <v>6.3E-2</v>
      </c>
      <c r="D134" s="7">
        <v>5.3999999999999999E-2</v>
      </c>
      <c r="E134" s="7" t="s">
        <v>166</v>
      </c>
      <c r="F134" s="7" t="s">
        <v>167</v>
      </c>
      <c r="G134" s="7" t="s">
        <v>167</v>
      </c>
      <c r="H134" s="7" t="s">
        <v>166</v>
      </c>
      <c r="I134" s="7" t="s">
        <v>167</v>
      </c>
      <c r="J134" s="7" t="s">
        <v>167</v>
      </c>
      <c r="K134" s="7">
        <v>0.18</v>
      </c>
      <c r="L134" s="7">
        <v>0.14000000000000001</v>
      </c>
      <c r="M134" s="7">
        <v>0</v>
      </c>
      <c r="N134" s="7">
        <v>2.5299999999999998</v>
      </c>
      <c r="O134" s="7">
        <v>0.84</v>
      </c>
      <c r="P134" s="7">
        <v>0.13400000000000001</v>
      </c>
      <c r="Q134" s="7">
        <v>0.16</v>
      </c>
      <c r="R134" s="7">
        <v>0.1</v>
      </c>
      <c r="S134" s="7">
        <v>0</v>
      </c>
      <c r="T134" s="11">
        <f t="shared" si="6"/>
        <v>0.74975000000000003</v>
      </c>
      <c r="U134" s="12">
        <f t="shared" si="7"/>
        <v>1.1870187796885663</v>
      </c>
    </row>
    <row r="135" spans="1:21" x14ac:dyDescent="0.25">
      <c r="A135" s="16" t="s">
        <v>68</v>
      </c>
      <c r="B135" s="7">
        <v>95.06</v>
      </c>
      <c r="C135" s="7">
        <v>27.8</v>
      </c>
      <c r="D135" s="7">
        <v>4.2599999999999999E-2</v>
      </c>
      <c r="E135" s="7">
        <v>0.54</v>
      </c>
      <c r="F135" s="7">
        <v>0.21</v>
      </c>
      <c r="G135" s="7">
        <v>0</v>
      </c>
      <c r="H135" s="7">
        <v>9.02</v>
      </c>
      <c r="I135" s="7">
        <v>2.95</v>
      </c>
      <c r="J135" s="7">
        <v>0.59499999999999997</v>
      </c>
      <c r="K135" s="7" t="s">
        <v>166</v>
      </c>
      <c r="L135" s="7" t="s">
        <v>167</v>
      </c>
      <c r="M135" s="7" t="s">
        <v>167</v>
      </c>
      <c r="N135" s="7" t="s">
        <v>166</v>
      </c>
      <c r="O135" s="7" t="s">
        <v>167</v>
      </c>
      <c r="P135" s="7" t="s">
        <v>167</v>
      </c>
      <c r="Q135" s="7" t="s">
        <v>166</v>
      </c>
      <c r="R135" s="7" t="s">
        <v>167</v>
      </c>
      <c r="S135" s="7" t="s">
        <v>167</v>
      </c>
      <c r="T135" s="11">
        <f t="shared" si="6"/>
        <v>34.873333333333335</v>
      </c>
      <c r="U135" s="12">
        <f t="shared" si="7"/>
        <v>52.295350972465357</v>
      </c>
    </row>
    <row r="136" spans="1:21" x14ac:dyDescent="0.25">
      <c r="A136" s="16" t="s">
        <v>69</v>
      </c>
      <c r="B136" s="7" t="s">
        <v>166</v>
      </c>
      <c r="C136" s="7">
        <v>2.5999999999999999E-2</v>
      </c>
      <c r="D136" s="7">
        <v>5.4300000000000001E-2</v>
      </c>
      <c r="E136" s="7" t="s">
        <v>166</v>
      </c>
      <c r="F136" s="7" t="s">
        <v>167</v>
      </c>
      <c r="G136" s="7" t="s">
        <v>167</v>
      </c>
      <c r="H136" s="7" t="s">
        <v>166</v>
      </c>
      <c r="I136" s="7" t="s">
        <v>167</v>
      </c>
      <c r="J136" s="7" t="s">
        <v>167</v>
      </c>
      <c r="K136" s="7">
        <v>0.84</v>
      </c>
      <c r="L136" s="7">
        <v>0.41</v>
      </c>
      <c r="M136" s="7">
        <v>0.51700000000000002</v>
      </c>
      <c r="N136" s="7">
        <v>0.16500000000000001</v>
      </c>
      <c r="O136" s="7">
        <v>9.7000000000000003E-2</v>
      </c>
      <c r="P136" s="7">
        <v>0.16200000000000001</v>
      </c>
      <c r="Q136" s="7">
        <v>0.32</v>
      </c>
      <c r="R136" s="7">
        <v>0.19</v>
      </c>
      <c r="S136" s="7">
        <v>0.27300000000000002</v>
      </c>
      <c r="T136" s="11">
        <f t="shared" si="6"/>
        <v>0.44166666666666665</v>
      </c>
      <c r="U136" s="12">
        <f t="shared" si="7"/>
        <v>0.35356517550988154</v>
      </c>
    </row>
    <row r="137" spans="1:21" x14ac:dyDescent="0.25">
      <c r="A137" s="16" t="s">
        <v>70</v>
      </c>
      <c r="B137" s="7">
        <v>17.7</v>
      </c>
      <c r="C137" s="7">
        <v>3.05</v>
      </c>
      <c r="D137" s="7">
        <v>5.45E-2</v>
      </c>
      <c r="E137" s="7">
        <v>1.1200000000000001</v>
      </c>
      <c r="F137" s="7">
        <v>0.24</v>
      </c>
      <c r="G137" s="7">
        <v>0.13800000000000001</v>
      </c>
      <c r="H137" s="7">
        <v>2.5499999999999998</v>
      </c>
      <c r="I137" s="7">
        <v>0.62</v>
      </c>
      <c r="J137" s="7">
        <v>0.255</v>
      </c>
      <c r="K137" s="7">
        <v>7.18</v>
      </c>
      <c r="L137" s="7">
        <v>1.44</v>
      </c>
      <c r="M137" s="7">
        <v>0.309</v>
      </c>
      <c r="N137" s="7">
        <v>4.6900000000000004</v>
      </c>
      <c r="O137" s="7">
        <v>0.89</v>
      </c>
      <c r="P137" s="7">
        <v>0.13700000000000001</v>
      </c>
      <c r="Q137" s="7">
        <v>0.47</v>
      </c>
      <c r="R137" s="7">
        <v>0.17</v>
      </c>
      <c r="S137" s="7">
        <v>0.14599999999999999</v>
      </c>
      <c r="T137" s="11">
        <f t="shared" si="6"/>
        <v>5.6183333333333332</v>
      </c>
      <c r="U137" s="12">
        <f t="shared" si="7"/>
        <v>6.4097158023321628</v>
      </c>
    </row>
    <row r="138" spans="1:21" x14ac:dyDescent="0.25">
      <c r="A138" s="16" t="s">
        <v>71</v>
      </c>
      <c r="B138" s="7">
        <v>5.51</v>
      </c>
      <c r="C138" s="7">
        <v>1.1599999999999999</v>
      </c>
      <c r="D138" s="7">
        <v>3.5400000000000001E-2</v>
      </c>
      <c r="E138" s="7">
        <v>0.76</v>
      </c>
      <c r="F138" s="7">
        <v>0.19</v>
      </c>
      <c r="G138" s="7">
        <v>0.124</v>
      </c>
      <c r="H138" s="7" t="s">
        <v>166</v>
      </c>
      <c r="I138" s="7" t="s">
        <v>167</v>
      </c>
      <c r="J138" s="7" t="s">
        <v>167</v>
      </c>
      <c r="K138" s="7">
        <v>0.42</v>
      </c>
      <c r="L138" s="7">
        <v>0.19</v>
      </c>
      <c r="M138" s="7">
        <v>0.218</v>
      </c>
      <c r="N138" s="7">
        <v>0.219</v>
      </c>
      <c r="O138" s="7">
        <v>7.9000000000000001E-2</v>
      </c>
      <c r="P138" s="7">
        <v>9.7100000000000006E-2</v>
      </c>
      <c r="Q138" s="7">
        <v>0.26</v>
      </c>
      <c r="R138" s="7">
        <v>0.1</v>
      </c>
      <c r="S138" s="7">
        <v>7.3300000000000004E-2</v>
      </c>
      <c r="T138" s="11">
        <f t="shared" si="6"/>
        <v>1.4338</v>
      </c>
      <c r="U138" s="12">
        <f t="shared" si="7"/>
        <v>2.2885993970111937</v>
      </c>
    </row>
    <row r="139" spans="1:21" x14ac:dyDescent="0.25">
      <c r="A139" s="16" t="s">
        <v>72</v>
      </c>
      <c r="B139" s="7">
        <v>3.2000000000000001E-2</v>
      </c>
      <c r="C139" s="7">
        <v>2.3E-2</v>
      </c>
      <c r="D139" s="7">
        <v>3.0300000000000001E-2</v>
      </c>
      <c r="E139" s="7" t="s">
        <v>166</v>
      </c>
      <c r="F139" s="7" t="s">
        <v>167</v>
      </c>
      <c r="G139" s="7" t="s">
        <v>167</v>
      </c>
      <c r="H139" s="7" t="s">
        <v>166</v>
      </c>
      <c r="I139" s="7" t="s">
        <v>167</v>
      </c>
      <c r="J139" s="7" t="s">
        <v>167</v>
      </c>
      <c r="K139" s="7">
        <v>0.05</v>
      </c>
      <c r="L139" s="7">
        <v>5.1999999999999998E-2</v>
      </c>
      <c r="M139" s="7">
        <v>0</v>
      </c>
      <c r="N139" s="7" t="s">
        <v>166</v>
      </c>
      <c r="O139" s="7" t="s">
        <v>167</v>
      </c>
      <c r="P139" s="7" t="s">
        <v>167</v>
      </c>
      <c r="Q139" s="7">
        <v>0.23</v>
      </c>
      <c r="R139" s="7">
        <v>0.11</v>
      </c>
      <c r="S139" s="7">
        <v>0</v>
      </c>
      <c r="T139" s="11">
        <f t="shared" si="6"/>
        <v>0.104</v>
      </c>
      <c r="U139" s="12">
        <f t="shared" si="7"/>
        <v>0.10948972554536797</v>
      </c>
    </row>
    <row r="140" spans="1:21" ht="13.8" thickBot="1" x14ac:dyDescent="0.3">
      <c r="A140" s="17" t="s">
        <v>73</v>
      </c>
      <c r="B140" s="8">
        <v>16.899999999999999</v>
      </c>
      <c r="C140" s="8">
        <v>4.87</v>
      </c>
      <c r="D140" s="8">
        <v>2.53E-2</v>
      </c>
      <c r="E140" s="8">
        <v>4.53</v>
      </c>
      <c r="F140" s="8">
        <v>1.34</v>
      </c>
      <c r="G140" s="8">
        <v>8.5000000000000006E-2</v>
      </c>
      <c r="H140" s="8" t="s">
        <v>166</v>
      </c>
      <c r="I140" s="8" t="s">
        <v>167</v>
      </c>
      <c r="J140" s="8" t="s">
        <v>167</v>
      </c>
      <c r="K140" s="8">
        <v>0.69</v>
      </c>
      <c r="L140" s="8">
        <v>0.28000000000000003</v>
      </c>
      <c r="M140" s="8">
        <v>0.14099999999999999</v>
      </c>
      <c r="N140" s="8">
        <v>1.9</v>
      </c>
      <c r="O140" s="8">
        <v>0.6</v>
      </c>
      <c r="P140" s="8">
        <v>4.4299999999999999E-2</v>
      </c>
      <c r="Q140" s="8" t="s">
        <v>166</v>
      </c>
      <c r="R140" s="8" t="s">
        <v>167</v>
      </c>
      <c r="S140" s="8" t="s">
        <v>167</v>
      </c>
      <c r="T140" s="13">
        <f t="shared" si="6"/>
        <v>6.0049999999999999</v>
      </c>
      <c r="U140" s="14">
        <f t="shared" si="7"/>
        <v>7.4381202822576968</v>
      </c>
    </row>
    <row r="141" spans="1:21" ht="13.8" thickBot="1" x14ac:dyDescent="0.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8"/>
      <c r="O141" s="8"/>
      <c r="P141" s="7"/>
      <c r="Q141" s="7"/>
      <c r="R141" s="7"/>
      <c r="S141" s="23"/>
      <c r="T141" s="23"/>
    </row>
    <row r="142" spans="1:21" x14ac:dyDescent="0.25">
      <c r="A142" s="15"/>
      <c r="B142" s="6" t="s">
        <v>107</v>
      </c>
      <c r="C142" s="6" t="s">
        <v>84</v>
      </c>
      <c r="D142" s="6" t="s">
        <v>150</v>
      </c>
      <c r="E142" s="6" t="s">
        <v>108</v>
      </c>
      <c r="F142" s="6" t="s">
        <v>84</v>
      </c>
      <c r="G142" s="6" t="s">
        <v>150</v>
      </c>
      <c r="H142" s="6" t="s">
        <v>109</v>
      </c>
      <c r="I142" s="6" t="s">
        <v>84</v>
      </c>
      <c r="J142" s="6" t="s">
        <v>150</v>
      </c>
      <c r="K142" s="6" t="s">
        <v>110</v>
      </c>
      <c r="L142" s="6" t="s">
        <v>84</v>
      </c>
      <c r="M142" s="6" t="s">
        <v>150</v>
      </c>
      <c r="N142" s="9" t="s">
        <v>168</v>
      </c>
      <c r="O142" s="10" t="s">
        <v>169</v>
      </c>
    </row>
    <row r="143" spans="1:21" x14ac:dyDescent="0.25">
      <c r="A143" s="16" t="s">
        <v>41</v>
      </c>
      <c r="B143" s="7">
        <v>32.96</v>
      </c>
      <c r="C143" s="7">
        <v>1.52</v>
      </c>
      <c r="D143" s="7">
        <v>3.2300000000000002E-2</v>
      </c>
      <c r="E143" s="7">
        <v>47.12</v>
      </c>
      <c r="F143" s="7">
        <v>2.15</v>
      </c>
      <c r="G143" s="7">
        <v>1.72E-2</v>
      </c>
      <c r="H143" s="7">
        <v>811.85</v>
      </c>
      <c r="I143" s="7">
        <v>37.65</v>
      </c>
      <c r="J143" s="7">
        <v>2.69E-2</v>
      </c>
      <c r="K143" s="7">
        <v>478.38</v>
      </c>
      <c r="L143" s="7">
        <v>22.64</v>
      </c>
      <c r="M143" s="7">
        <v>1.4E-2</v>
      </c>
      <c r="N143" s="11">
        <f>AVERAGE(B143,E143,H143,K143)</f>
        <v>342.57749999999999</v>
      </c>
      <c r="O143" s="12">
        <f>STDEV(B143,E143,H143,K143)</f>
        <v>374.97427861788066</v>
      </c>
    </row>
    <row r="144" spans="1:21" x14ac:dyDescent="0.25">
      <c r="A144" s="16" t="s">
        <v>42</v>
      </c>
      <c r="B144" s="7">
        <v>274.24</v>
      </c>
      <c r="C144" s="7">
        <v>17.399999999999999</v>
      </c>
      <c r="D144" s="7">
        <v>0.13</v>
      </c>
      <c r="E144" s="7">
        <v>352.59</v>
      </c>
      <c r="F144" s="7">
        <v>22.88</v>
      </c>
      <c r="G144" s="7">
        <v>5.3499999999999999E-2</v>
      </c>
      <c r="H144" s="7">
        <v>1415.2</v>
      </c>
      <c r="I144" s="7">
        <v>94.38</v>
      </c>
      <c r="J144" s="7">
        <v>6.54E-2</v>
      </c>
      <c r="K144" s="7">
        <v>1442.45</v>
      </c>
      <c r="L144" s="7">
        <v>99.16</v>
      </c>
      <c r="M144" s="7">
        <v>3.7900000000000003E-2</v>
      </c>
      <c r="N144" s="11">
        <f t="shared" ref="N144:N175" si="8">AVERAGE(B144,E144,H144,K144)</f>
        <v>871.12</v>
      </c>
      <c r="O144" s="12">
        <f t="shared" ref="O144:O175" si="9">STDEV(B144,E144,H144,K144)</f>
        <v>644.87210892289852</v>
      </c>
    </row>
    <row r="145" spans="1:15" x14ac:dyDescent="0.25">
      <c r="A145" s="16" t="s">
        <v>43</v>
      </c>
      <c r="B145" s="7">
        <v>816.06</v>
      </c>
      <c r="C145" s="7">
        <v>74.62</v>
      </c>
      <c r="D145" s="7">
        <v>73.45</v>
      </c>
      <c r="E145" s="7">
        <v>438.64</v>
      </c>
      <c r="F145" s="7">
        <v>38.56</v>
      </c>
      <c r="G145" s="7">
        <v>30.31</v>
      </c>
      <c r="H145" s="7">
        <v>4003.82</v>
      </c>
      <c r="I145" s="7">
        <v>339.53</v>
      </c>
      <c r="J145" s="7">
        <v>47.98</v>
      </c>
      <c r="K145" s="7">
        <v>2562.5500000000002</v>
      </c>
      <c r="L145" s="7">
        <v>222.84</v>
      </c>
      <c r="M145" s="7">
        <v>24.33</v>
      </c>
      <c r="N145" s="11">
        <f t="shared" si="8"/>
        <v>1955.2675000000002</v>
      </c>
      <c r="O145" s="12">
        <f t="shared" si="9"/>
        <v>1649.5769237267073</v>
      </c>
    </row>
    <row r="146" spans="1:15" x14ac:dyDescent="0.25">
      <c r="A146" s="16" t="s">
        <v>44</v>
      </c>
      <c r="B146" s="7">
        <v>0.27100000000000002</v>
      </c>
      <c r="C146" s="7">
        <v>3.3000000000000002E-2</v>
      </c>
      <c r="D146" s="7">
        <v>3.8699999999999998E-2</v>
      </c>
      <c r="E146" s="7">
        <v>0.90500000000000003</v>
      </c>
      <c r="F146" s="7">
        <v>6.0999999999999999E-2</v>
      </c>
      <c r="G146" s="7">
        <v>1.66E-2</v>
      </c>
      <c r="H146" s="7">
        <v>2.73</v>
      </c>
      <c r="I146" s="7">
        <v>0.2</v>
      </c>
      <c r="J146" s="7">
        <v>2.6700000000000002E-2</v>
      </c>
      <c r="K146" s="7">
        <v>6.46</v>
      </c>
      <c r="L146" s="7">
        <v>0.44</v>
      </c>
      <c r="M146" s="7">
        <v>1.37E-2</v>
      </c>
      <c r="N146" s="11">
        <f t="shared" si="8"/>
        <v>2.5914999999999999</v>
      </c>
      <c r="O146" s="12">
        <f t="shared" si="9"/>
        <v>2.78169474721197</v>
      </c>
    </row>
    <row r="147" spans="1:15" x14ac:dyDescent="0.25">
      <c r="A147" s="16" t="s">
        <v>45</v>
      </c>
      <c r="B147" s="7">
        <v>106.19</v>
      </c>
      <c r="C147" s="7">
        <v>8.58</v>
      </c>
      <c r="D147" s="7">
        <v>0.54700000000000004</v>
      </c>
      <c r="E147" s="7">
        <v>469.49</v>
      </c>
      <c r="F147" s="7">
        <v>38.090000000000003</v>
      </c>
      <c r="G147" s="7">
        <v>0.20699999999999999</v>
      </c>
      <c r="H147" s="7">
        <v>237.31</v>
      </c>
      <c r="I147" s="7">
        <v>20.18</v>
      </c>
      <c r="J147" s="7">
        <v>0.32</v>
      </c>
      <c r="K147" s="7">
        <v>442.32</v>
      </c>
      <c r="L147" s="7">
        <v>38.450000000000003</v>
      </c>
      <c r="M147" s="7">
        <v>0.17199999999999999</v>
      </c>
      <c r="N147" s="11">
        <f t="shared" si="8"/>
        <v>313.82749999999999</v>
      </c>
      <c r="O147" s="12">
        <f t="shared" si="9"/>
        <v>172.92522051935248</v>
      </c>
    </row>
    <row r="148" spans="1:15" x14ac:dyDescent="0.25">
      <c r="A148" s="16" t="s">
        <v>46</v>
      </c>
      <c r="B148" s="7">
        <v>2359.66</v>
      </c>
      <c r="C148" s="7">
        <v>270.76</v>
      </c>
      <c r="D148" s="7">
        <v>4.0599999999999997E-2</v>
      </c>
      <c r="E148" s="7">
        <v>3632</v>
      </c>
      <c r="F148" s="7">
        <v>429.52</v>
      </c>
      <c r="G148" s="7">
        <v>1.3899999999999999E-2</v>
      </c>
      <c r="H148" s="7">
        <v>1177.67</v>
      </c>
      <c r="I148" s="7">
        <v>144.16999999999999</v>
      </c>
      <c r="J148" s="7">
        <v>2.3699999999999999E-2</v>
      </c>
      <c r="K148" s="7">
        <v>3115.87</v>
      </c>
      <c r="L148" s="7">
        <v>396.15</v>
      </c>
      <c r="M148" s="7">
        <v>1.18E-2</v>
      </c>
      <c r="N148" s="11">
        <f t="shared" si="8"/>
        <v>2571.3000000000002</v>
      </c>
      <c r="O148" s="12">
        <f t="shared" si="9"/>
        <v>1065.9326184770457</v>
      </c>
    </row>
    <row r="149" spans="1:15" x14ac:dyDescent="0.25">
      <c r="A149" s="16" t="s">
        <v>47</v>
      </c>
      <c r="B149" s="7">
        <v>2467.62</v>
      </c>
      <c r="C149" s="7">
        <v>336.4</v>
      </c>
      <c r="D149" s="7">
        <v>1.67</v>
      </c>
      <c r="E149" s="7">
        <v>1080.45</v>
      </c>
      <c r="F149" s="7">
        <v>151.83000000000001</v>
      </c>
      <c r="G149" s="7">
        <v>0.68799999999999994</v>
      </c>
      <c r="H149" s="7">
        <v>221.87</v>
      </c>
      <c r="I149" s="7">
        <v>32.409999999999997</v>
      </c>
      <c r="J149" s="7">
        <v>1.07</v>
      </c>
      <c r="K149" s="7">
        <v>1015.36</v>
      </c>
      <c r="L149" s="7">
        <v>153.53</v>
      </c>
      <c r="M149" s="7">
        <v>0.55700000000000005</v>
      </c>
      <c r="N149" s="11">
        <f t="shared" si="8"/>
        <v>1196.3249999999998</v>
      </c>
      <c r="O149" s="12">
        <f t="shared" si="9"/>
        <v>933.08250276525246</v>
      </c>
    </row>
    <row r="150" spans="1:15" x14ac:dyDescent="0.25">
      <c r="A150" s="16" t="s">
        <v>48</v>
      </c>
      <c r="B150" s="7">
        <v>40.36</v>
      </c>
      <c r="C150" s="7">
        <v>1.84</v>
      </c>
      <c r="D150" s="7">
        <v>0.34499999999999997</v>
      </c>
      <c r="E150" s="7">
        <v>46.49</v>
      </c>
      <c r="F150" s="7">
        <v>2.12</v>
      </c>
      <c r="G150" s="7">
        <v>0.13900000000000001</v>
      </c>
      <c r="H150" s="7">
        <v>65.31</v>
      </c>
      <c r="I150" s="7">
        <v>3.07</v>
      </c>
      <c r="J150" s="7">
        <v>0.223</v>
      </c>
      <c r="K150" s="7">
        <v>65.680000000000007</v>
      </c>
      <c r="L150" s="7">
        <v>3.13</v>
      </c>
      <c r="M150" s="7">
        <v>0.11</v>
      </c>
      <c r="N150" s="11">
        <f t="shared" si="8"/>
        <v>54.46</v>
      </c>
      <c r="O150" s="12">
        <f t="shared" si="9"/>
        <v>12.986426246919006</v>
      </c>
    </row>
    <row r="151" spans="1:15" x14ac:dyDescent="0.25">
      <c r="A151" s="16" t="s">
        <v>49</v>
      </c>
      <c r="B151" s="7">
        <v>10.19</v>
      </c>
      <c r="C151" s="7">
        <v>0.49</v>
      </c>
      <c r="D151" s="7">
        <v>1.78E-2</v>
      </c>
      <c r="E151" s="7">
        <v>19.739999999999998</v>
      </c>
      <c r="F151" s="7">
        <v>0.92</v>
      </c>
      <c r="G151" s="7">
        <v>6.0699999999999999E-3</v>
      </c>
      <c r="H151" s="7">
        <v>46.72</v>
      </c>
      <c r="I151" s="7">
        <v>2.2400000000000002</v>
      </c>
      <c r="J151" s="7">
        <v>1.0200000000000001E-2</v>
      </c>
      <c r="K151" s="7">
        <v>36.18</v>
      </c>
      <c r="L151" s="7">
        <v>1.76</v>
      </c>
      <c r="M151" s="7">
        <v>6.8100000000000001E-3</v>
      </c>
      <c r="N151" s="11">
        <f t="shared" si="8"/>
        <v>28.207500000000003</v>
      </c>
      <c r="O151" s="12">
        <f t="shared" si="9"/>
        <v>16.356469413252551</v>
      </c>
    </row>
    <row r="152" spans="1:15" x14ac:dyDescent="0.25">
      <c r="A152" s="16" t="s">
        <v>50</v>
      </c>
      <c r="B152" s="7">
        <v>161.41</v>
      </c>
      <c r="C152" s="7">
        <v>10.06</v>
      </c>
      <c r="D152" s="7">
        <v>9.7100000000000006E-2</v>
      </c>
      <c r="E152" s="7">
        <v>141.97999999999999</v>
      </c>
      <c r="F152" s="7">
        <v>9.01</v>
      </c>
      <c r="G152" s="7">
        <v>4.5600000000000002E-2</v>
      </c>
      <c r="H152" s="7">
        <v>139.16999999999999</v>
      </c>
      <c r="I152" s="7">
        <v>9.1999999999999993</v>
      </c>
      <c r="J152" s="7">
        <v>9.3200000000000005E-2</v>
      </c>
      <c r="K152" s="7">
        <v>145.29</v>
      </c>
      <c r="L152" s="7">
        <v>9.81</v>
      </c>
      <c r="M152" s="7">
        <v>3.6799999999999999E-2</v>
      </c>
      <c r="N152" s="11">
        <f t="shared" si="8"/>
        <v>146.96249999999998</v>
      </c>
      <c r="O152" s="12">
        <f t="shared" si="9"/>
        <v>9.95114524397402</v>
      </c>
    </row>
    <row r="153" spans="1:15" x14ac:dyDescent="0.25">
      <c r="A153" s="16" t="s">
        <v>51</v>
      </c>
      <c r="B153" s="7">
        <v>2.96</v>
      </c>
      <c r="C153" s="7">
        <v>0.37</v>
      </c>
      <c r="D153" s="7">
        <v>0.159</v>
      </c>
      <c r="E153" s="7">
        <v>2.1</v>
      </c>
      <c r="F153" s="7">
        <v>0.25</v>
      </c>
      <c r="G153" s="7">
        <v>7.5600000000000001E-2</v>
      </c>
      <c r="H153" s="7">
        <v>84.37</v>
      </c>
      <c r="I153" s="7">
        <v>9.77</v>
      </c>
      <c r="J153" s="7">
        <v>0.13900000000000001</v>
      </c>
      <c r="K153" s="7">
        <v>391.63</v>
      </c>
      <c r="L153" s="7">
        <v>46.69</v>
      </c>
      <c r="M153" s="7">
        <v>6.0900000000000003E-2</v>
      </c>
      <c r="N153" s="11">
        <f t="shared" si="8"/>
        <v>120.265</v>
      </c>
      <c r="O153" s="12">
        <f t="shared" si="9"/>
        <v>184.97823700821311</v>
      </c>
    </row>
    <row r="154" spans="1:15" x14ac:dyDescent="0.25">
      <c r="A154" s="16" t="s">
        <v>52</v>
      </c>
      <c r="B154" s="7">
        <v>2.54</v>
      </c>
      <c r="C154" s="7">
        <v>0.44</v>
      </c>
      <c r="D154" s="7">
        <v>0.23200000000000001</v>
      </c>
      <c r="E154" s="7">
        <v>3.24</v>
      </c>
      <c r="F154" s="7">
        <v>0.51</v>
      </c>
      <c r="G154" s="7">
        <v>0.11700000000000001</v>
      </c>
      <c r="H154" s="7">
        <v>7.36</v>
      </c>
      <c r="I154" s="7">
        <v>1.25</v>
      </c>
      <c r="J154" s="7">
        <v>0.2</v>
      </c>
      <c r="K154" s="7">
        <v>4.7699999999999996</v>
      </c>
      <c r="L154" s="7">
        <v>0.83</v>
      </c>
      <c r="M154" s="7">
        <v>9.74E-2</v>
      </c>
      <c r="N154" s="11">
        <f t="shared" si="8"/>
        <v>4.4775</v>
      </c>
      <c r="O154" s="12">
        <f t="shared" si="9"/>
        <v>2.1353902843898744</v>
      </c>
    </row>
    <row r="155" spans="1:15" x14ac:dyDescent="0.25">
      <c r="A155" s="16" t="s">
        <v>53</v>
      </c>
      <c r="B155" s="7">
        <v>24.1</v>
      </c>
      <c r="C155" s="7">
        <v>1.63</v>
      </c>
      <c r="D155" s="7">
        <v>1.49E-2</v>
      </c>
      <c r="E155" s="7">
        <v>44.22</v>
      </c>
      <c r="F155" s="7">
        <v>3.03</v>
      </c>
      <c r="G155" s="7">
        <v>1.18E-2</v>
      </c>
      <c r="H155" s="7">
        <v>32.43</v>
      </c>
      <c r="I155" s="7">
        <v>2.33</v>
      </c>
      <c r="J155" s="7">
        <v>2.3300000000000001E-2</v>
      </c>
      <c r="K155" s="7">
        <v>47.2</v>
      </c>
      <c r="L155" s="7">
        <v>3.46</v>
      </c>
      <c r="M155" s="7">
        <v>1.0999999999999999E-2</v>
      </c>
      <c r="N155" s="11">
        <f t="shared" si="8"/>
        <v>36.987499999999997</v>
      </c>
      <c r="O155" s="12">
        <f t="shared" si="9"/>
        <v>10.699885902818476</v>
      </c>
    </row>
    <row r="156" spans="1:15" x14ac:dyDescent="0.25">
      <c r="A156" s="16" t="s">
        <v>54</v>
      </c>
      <c r="B156" s="7" t="s">
        <v>166</v>
      </c>
      <c r="C156" s="7" t="s">
        <v>167</v>
      </c>
      <c r="D156" s="7" t="s">
        <v>167</v>
      </c>
      <c r="E156" s="7" t="s">
        <v>166</v>
      </c>
      <c r="F156" s="7" t="s">
        <v>167</v>
      </c>
      <c r="G156" s="7" t="s">
        <v>167</v>
      </c>
      <c r="H156" s="7">
        <v>3.14</v>
      </c>
      <c r="I156" s="7">
        <v>1.24</v>
      </c>
      <c r="J156" s="7">
        <v>1.73</v>
      </c>
      <c r="K156" s="7">
        <v>2.58</v>
      </c>
      <c r="L156" s="7">
        <v>0.73</v>
      </c>
      <c r="M156" s="7">
        <v>0.872</v>
      </c>
      <c r="N156" s="11">
        <f t="shared" si="8"/>
        <v>2.8600000000000003</v>
      </c>
      <c r="O156" s="12">
        <f t="shared" si="9"/>
        <v>0.39597979746446665</v>
      </c>
    </row>
    <row r="157" spans="1:15" x14ac:dyDescent="0.25">
      <c r="A157" s="16" t="s">
        <v>55</v>
      </c>
      <c r="B157" s="7" t="s">
        <v>166</v>
      </c>
      <c r="C157" s="7" t="s">
        <v>167</v>
      </c>
      <c r="D157" s="7" t="s">
        <v>167</v>
      </c>
      <c r="E157" s="7" t="s">
        <v>166</v>
      </c>
      <c r="F157" s="7" t="s">
        <v>167</v>
      </c>
      <c r="G157" s="7" t="s">
        <v>167</v>
      </c>
      <c r="H157" s="7">
        <v>0.28000000000000003</v>
      </c>
      <c r="I157" s="7">
        <v>3.3000000000000002E-2</v>
      </c>
      <c r="J157" s="7">
        <v>5.1399999999999996E-3</v>
      </c>
      <c r="K157" s="7">
        <v>0.27600000000000002</v>
      </c>
      <c r="L157" s="7">
        <v>2.5999999999999999E-2</v>
      </c>
      <c r="M157" s="7">
        <v>4.0200000000000001E-3</v>
      </c>
      <c r="N157" s="11">
        <f t="shared" si="8"/>
        <v>0.27800000000000002</v>
      </c>
      <c r="O157" s="12">
        <f t="shared" si="9"/>
        <v>2.8284271247461927E-3</v>
      </c>
    </row>
    <row r="158" spans="1:15" x14ac:dyDescent="0.25">
      <c r="A158" s="16" t="s">
        <v>56</v>
      </c>
      <c r="B158" s="7" t="s">
        <v>166</v>
      </c>
      <c r="C158" s="7" t="s">
        <v>167</v>
      </c>
      <c r="D158" s="7" t="s">
        <v>167</v>
      </c>
      <c r="E158" s="7">
        <v>0.95799999999999996</v>
      </c>
      <c r="F158" s="7">
        <v>6.4000000000000001E-2</v>
      </c>
      <c r="G158" s="7">
        <v>7.7099999999999998E-3</v>
      </c>
      <c r="H158" s="7">
        <v>2.06</v>
      </c>
      <c r="I158" s="7">
        <v>0.16</v>
      </c>
      <c r="J158" s="7">
        <v>1.06E-2</v>
      </c>
      <c r="K158" s="7">
        <v>16.34</v>
      </c>
      <c r="L158" s="7">
        <v>1.05</v>
      </c>
      <c r="M158" s="7">
        <v>4.5399999999999998E-3</v>
      </c>
      <c r="N158" s="11">
        <f t="shared" si="8"/>
        <v>6.4526666666666666</v>
      </c>
      <c r="O158" s="12">
        <f t="shared" si="9"/>
        <v>8.5803916771516491</v>
      </c>
    </row>
    <row r="159" spans="1:15" x14ac:dyDescent="0.25">
      <c r="A159" s="16" t="s">
        <v>57</v>
      </c>
      <c r="B159" s="7">
        <v>1.17E-2</v>
      </c>
      <c r="C159" s="7">
        <v>6.1999999999999998E-3</v>
      </c>
      <c r="D159" s="7">
        <v>9.0200000000000002E-3</v>
      </c>
      <c r="E159" s="7" t="s">
        <v>166</v>
      </c>
      <c r="F159" s="7" t="s">
        <v>167</v>
      </c>
      <c r="G159" s="7" t="s">
        <v>167</v>
      </c>
      <c r="H159" s="7">
        <v>0.155</v>
      </c>
      <c r="I159" s="7">
        <v>2.5999999999999999E-2</v>
      </c>
      <c r="J159" s="7">
        <v>5.1900000000000002E-3</v>
      </c>
      <c r="K159" s="7">
        <v>7.5999999999999998E-2</v>
      </c>
      <c r="L159" s="7">
        <v>1.2999999999999999E-2</v>
      </c>
      <c r="M159" s="7">
        <v>1.48E-3</v>
      </c>
      <c r="N159" s="11">
        <f t="shared" si="8"/>
        <v>8.0899999999999986E-2</v>
      </c>
      <c r="O159" s="12">
        <f t="shared" si="9"/>
        <v>7.17755529410955E-2</v>
      </c>
    </row>
    <row r="160" spans="1:15" x14ac:dyDescent="0.25">
      <c r="A160" s="16" t="s">
        <v>58</v>
      </c>
      <c r="B160" s="7" t="s">
        <v>166</v>
      </c>
      <c r="C160" s="7" t="s">
        <v>167</v>
      </c>
      <c r="D160" s="7" t="s">
        <v>167</v>
      </c>
      <c r="E160" s="7" t="s">
        <v>166</v>
      </c>
      <c r="F160" s="7" t="s">
        <v>167</v>
      </c>
      <c r="G160" s="7" t="s">
        <v>167</v>
      </c>
      <c r="H160" s="7">
        <v>0.308</v>
      </c>
      <c r="I160" s="7">
        <v>8.8999999999999996E-2</v>
      </c>
      <c r="J160" s="7">
        <v>3.49E-2</v>
      </c>
      <c r="K160" s="7">
        <v>0.39300000000000002</v>
      </c>
      <c r="L160" s="7">
        <v>8.6999999999999994E-2</v>
      </c>
      <c r="M160" s="7">
        <v>1.09E-2</v>
      </c>
      <c r="N160" s="11">
        <f t="shared" si="8"/>
        <v>0.35050000000000003</v>
      </c>
      <c r="O160" s="12">
        <f t="shared" si="9"/>
        <v>6.0104076400856229E-2</v>
      </c>
    </row>
    <row r="161" spans="1:27" x14ac:dyDescent="0.25">
      <c r="A161" s="16" t="s">
        <v>59</v>
      </c>
      <c r="B161" s="7" t="s">
        <v>166</v>
      </c>
      <c r="C161" s="7" t="s">
        <v>167</v>
      </c>
      <c r="D161" s="7" t="s">
        <v>167</v>
      </c>
      <c r="E161" s="7" t="s">
        <v>166</v>
      </c>
      <c r="F161" s="7" t="s">
        <v>167</v>
      </c>
      <c r="G161" s="7" t="s">
        <v>167</v>
      </c>
      <c r="H161" s="7" t="s">
        <v>166</v>
      </c>
      <c r="I161" s="7" t="s">
        <v>167</v>
      </c>
      <c r="J161" s="7" t="s">
        <v>167</v>
      </c>
      <c r="K161" s="7">
        <v>1.2999999999999999E-2</v>
      </c>
      <c r="L161" s="7">
        <v>0.01</v>
      </c>
      <c r="M161" s="7">
        <v>1.0999999999999999E-2</v>
      </c>
      <c r="N161" s="11">
        <f t="shared" si="8"/>
        <v>1.2999999999999999E-2</v>
      </c>
      <c r="O161" s="12" t="s">
        <v>167</v>
      </c>
    </row>
    <row r="162" spans="1:27" x14ac:dyDescent="0.25">
      <c r="A162" s="16" t="s">
        <v>60</v>
      </c>
      <c r="B162" s="7">
        <v>0.44</v>
      </c>
      <c r="C162" s="7">
        <v>0.23</v>
      </c>
      <c r="D162" s="7">
        <v>0.42899999999999999</v>
      </c>
      <c r="E162" s="7" t="s">
        <v>166</v>
      </c>
      <c r="F162" s="7" t="s">
        <v>167</v>
      </c>
      <c r="G162" s="7" t="s">
        <v>167</v>
      </c>
      <c r="H162" s="7" t="s">
        <v>166</v>
      </c>
      <c r="I162" s="7" t="s">
        <v>167</v>
      </c>
      <c r="J162" s="7" t="s">
        <v>167</v>
      </c>
      <c r="K162" s="7" t="s">
        <v>166</v>
      </c>
      <c r="L162" s="7" t="s">
        <v>167</v>
      </c>
      <c r="M162" s="7" t="s">
        <v>167</v>
      </c>
      <c r="N162" s="11">
        <f t="shared" si="8"/>
        <v>0.44</v>
      </c>
      <c r="O162" s="12" t="s">
        <v>167</v>
      </c>
    </row>
    <row r="163" spans="1:27" x14ac:dyDescent="0.25">
      <c r="A163" s="16" t="s">
        <v>61</v>
      </c>
      <c r="B163" s="7" t="s">
        <v>166</v>
      </c>
      <c r="C163" s="7" t="s">
        <v>167</v>
      </c>
      <c r="D163" s="7" t="s">
        <v>167</v>
      </c>
      <c r="E163" s="7" t="s">
        <v>166</v>
      </c>
      <c r="F163" s="7" t="s">
        <v>167</v>
      </c>
      <c r="G163" s="7" t="s">
        <v>167</v>
      </c>
      <c r="H163" s="7">
        <v>8.2000000000000007E-3</v>
      </c>
      <c r="I163" s="7">
        <v>6.7999999999999996E-3</v>
      </c>
      <c r="J163" s="7">
        <v>7.4999999999999997E-3</v>
      </c>
      <c r="K163" s="7" t="s">
        <v>166</v>
      </c>
      <c r="L163" s="7" t="s">
        <v>167</v>
      </c>
      <c r="M163" s="7" t="s">
        <v>167</v>
      </c>
      <c r="N163" s="11">
        <f t="shared" si="8"/>
        <v>8.2000000000000007E-3</v>
      </c>
      <c r="O163" s="12" t="s">
        <v>167</v>
      </c>
    </row>
    <row r="164" spans="1:27" x14ac:dyDescent="0.25">
      <c r="A164" s="16" t="s">
        <v>62</v>
      </c>
      <c r="B164" s="7">
        <v>0.27600000000000002</v>
      </c>
      <c r="C164" s="7">
        <v>9.5000000000000001E-2</v>
      </c>
      <c r="D164" s="7">
        <v>0.186</v>
      </c>
      <c r="E164" s="7">
        <v>0.14399999999999999</v>
      </c>
      <c r="F164" s="7">
        <v>4.1000000000000002E-2</v>
      </c>
      <c r="G164" s="7">
        <v>8.4400000000000003E-2</v>
      </c>
      <c r="H164" s="7">
        <v>0.65</v>
      </c>
      <c r="I164" s="7">
        <v>0.12</v>
      </c>
      <c r="J164" s="7">
        <v>0.126</v>
      </c>
      <c r="K164" s="7">
        <v>0.26</v>
      </c>
      <c r="L164" s="7">
        <v>5.7000000000000002E-2</v>
      </c>
      <c r="M164" s="7">
        <v>6.5000000000000002E-2</v>
      </c>
      <c r="N164" s="11">
        <f t="shared" si="8"/>
        <v>0.33250000000000002</v>
      </c>
      <c r="O164" s="12">
        <f t="shared" si="9"/>
        <v>0.21968689841074573</v>
      </c>
    </row>
    <row r="165" spans="1:27" x14ac:dyDescent="0.25">
      <c r="A165" s="16" t="s">
        <v>63</v>
      </c>
      <c r="B165" s="7" t="s">
        <v>166</v>
      </c>
      <c r="C165" s="7" t="s">
        <v>167</v>
      </c>
      <c r="D165" s="7" t="s">
        <v>167</v>
      </c>
      <c r="E165" s="7" t="s">
        <v>166</v>
      </c>
      <c r="F165" s="7" t="s">
        <v>167</v>
      </c>
      <c r="G165" s="7" t="s">
        <v>167</v>
      </c>
      <c r="H165" s="7">
        <v>9.7000000000000003E-2</v>
      </c>
      <c r="I165" s="7">
        <v>5.5E-2</v>
      </c>
      <c r="J165" s="7">
        <v>7.1900000000000006E-2</v>
      </c>
      <c r="K165" s="7">
        <v>0.11700000000000001</v>
      </c>
      <c r="L165" s="7">
        <v>3.4000000000000002E-2</v>
      </c>
      <c r="M165" s="7">
        <v>3.4200000000000001E-2</v>
      </c>
      <c r="N165" s="11">
        <f t="shared" si="8"/>
        <v>0.10700000000000001</v>
      </c>
      <c r="O165" s="12">
        <f t="shared" si="9"/>
        <v>1.4142135623730954E-2</v>
      </c>
    </row>
    <row r="166" spans="1:27" x14ac:dyDescent="0.25">
      <c r="A166" s="16" t="s">
        <v>64</v>
      </c>
      <c r="B166" s="7">
        <v>9.1999999999999998E-3</v>
      </c>
      <c r="C166" s="7">
        <v>5.0000000000000001E-3</v>
      </c>
      <c r="D166" s="7">
        <v>7.7200000000000003E-3</v>
      </c>
      <c r="E166" s="7">
        <v>1.2999999999999999E-2</v>
      </c>
      <c r="F166" s="7">
        <v>3.2000000000000002E-3</v>
      </c>
      <c r="G166" s="7">
        <v>4.5100000000000001E-3</v>
      </c>
      <c r="H166" s="7">
        <v>1.6</v>
      </c>
      <c r="I166" s="7">
        <v>0.14000000000000001</v>
      </c>
      <c r="J166" s="7">
        <v>3.98E-3</v>
      </c>
      <c r="K166" s="7">
        <v>2.73</v>
      </c>
      <c r="L166" s="7">
        <v>0.23</v>
      </c>
      <c r="M166" s="7">
        <v>2.5400000000000002E-3</v>
      </c>
      <c r="N166" s="11">
        <f t="shared" si="8"/>
        <v>1.08805</v>
      </c>
      <c r="O166" s="12">
        <f t="shared" si="9"/>
        <v>1.3263662679164707</v>
      </c>
    </row>
    <row r="167" spans="1:27" x14ac:dyDescent="0.25">
      <c r="A167" s="16" t="s">
        <v>65</v>
      </c>
      <c r="B167" s="7">
        <v>1.24E-2</v>
      </c>
      <c r="C167" s="7">
        <v>4.5999999999999999E-3</v>
      </c>
      <c r="D167" s="7">
        <v>3.5300000000000002E-3</v>
      </c>
      <c r="E167" s="7">
        <v>1.09E-2</v>
      </c>
      <c r="F167" s="7">
        <v>2.5999999999999999E-3</v>
      </c>
      <c r="G167" s="7">
        <v>2.4099999999999998E-3</v>
      </c>
      <c r="H167" s="7">
        <v>2.13</v>
      </c>
      <c r="I167" s="7">
        <v>0.22</v>
      </c>
      <c r="J167" s="7">
        <v>6.6400000000000001E-3</v>
      </c>
      <c r="K167" s="7">
        <v>2.0699999999999998</v>
      </c>
      <c r="L167" s="7">
        <v>0.22</v>
      </c>
      <c r="M167" s="7">
        <v>2.0100000000000001E-3</v>
      </c>
      <c r="N167" s="11">
        <f t="shared" si="8"/>
        <v>1.055825</v>
      </c>
      <c r="O167" s="12">
        <f t="shared" si="9"/>
        <v>1.205958380638956</v>
      </c>
    </row>
    <row r="168" spans="1:27" x14ac:dyDescent="0.25">
      <c r="A168" s="16" t="s">
        <v>66</v>
      </c>
      <c r="B168" s="7" t="s">
        <v>166</v>
      </c>
      <c r="C168" s="7" t="s">
        <v>167</v>
      </c>
      <c r="D168" s="7" t="s">
        <v>167</v>
      </c>
      <c r="E168" s="7" t="s">
        <v>166</v>
      </c>
      <c r="F168" s="7" t="s">
        <v>167</v>
      </c>
      <c r="G168" s="7" t="s">
        <v>167</v>
      </c>
      <c r="H168" s="7">
        <v>0.7</v>
      </c>
      <c r="I168" s="7">
        <v>0.12</v>
      </c>
      <c r="J168" s="7">
        <v>0</v>
      </c>
      <c r="K168" s="7">
        <v>0.625</v>
      </c>
      <c r="L168" s="7">
        <v>8.8999999999999996E-2</v>
      </c>
      <c r="M168" s="7">
        <v>6.13E-3</v>
      </c>
      <c r="N168" s="11">
        <f t="shared" si="8"/>
        <v>0.66249999999999998</v>
      </c>
      <c r="O168" s="12">
        <f t="shared" si="9"/>
        <v>5.3033008588991036E-2</v>
      </c>
    </row>
    <row r="169" spans="1:27" x14ac:dyDescent="0.25">
      <c r="A169" s="16" t="s">
        <v>67</v>
      </c>
      <c r="B169" s="7" t="s">
        <v>166</v>
      </c>
      <c r="C169" s="7" t="s">
        <v>167</v>
      </c>
      <c r="D169" s="7" t="s">
        <v>167</v>
      </c>
      <c r="E169" s="7">
        <v>8.9999999999999993E-3</v>
      </c>
      <c r="F169" s="7">
        <v>3.7000000000000002E-3</v>
      </c>
      <c r="G169" s="7">
        <v>0</v>
      </c>
      <c r="H169" s="7" t="s">
        <v>166</v>
      </c>
      <c r="I169" s="7" t="s">
        <v>167</v>
      </c>
      <c r="J169" s="7" t="s">
        <v>167</v>
      </c>
      <c r="K169" s="7">
        <v>0.193</v>
      </c>
      <c r="L169" s="7">
        <v>3.2000000000000001E-2</v>
      </c>
      <c r="M169" s="7">
        <v>8.3400000000000002E-3</v>
      </c>
      <c r="N169" s="11">
        <f t="shared" si="8"/>
        <v>0.10100000000000001</v>
      </c>
      <c r="O169" s="12">
        <f t="shared" si="9"/>
        <v>0.13010764773832473</v>
      </c>
    </row>
    <row r="170" spans="1:27" x14ac:dyDescent="0.25">
      <c r="A170" s="16" t="s">
        <v>68</v>
      </c>
      <c r="B170" s="7" t="s">
        <v>166</v>
      </c>
      <c r="C170" s="7" t="s">
        <v>167</v>
      </c>
      <c r="D170" s="7" t="s">
        <v>167</v>
      </c>
      <c r="E170" s="7">
        <v>1.5900000000000001E-2</v>
      </c>
      <c r="F170" s="7">
        <v>7.9000000000000008E-3</v>
      </c>
      <c r="G170" s="7">
        <v>1.0699999999999999E-2</v>
      </c>
      <c r="H170" s="7">
        <v>0.10100000000000001</v>
      </c>
      <c r="I170" s="7">
        <v>5.1999999999999998E-2</v>
      </c>
      <c r="J170" s="7">
        <v>5.2699999999999997E-2</v>
      </c>
      <c r="K170" s="7">
        <v>0.105</v>
      </c>
      <c r="L170" s="7">
        <v>3.4000000000000002E-2</v>
      </c>
      <c r="M170" s="7">
        <v>0.02</v>
      </c>
      <c r="N170" s="11">
        <f t="shared" si="8"/>
        <v>7.3966666666666667E-2</v>
      </c>
      <c r="O170" s="12">
        <f t="shared" si="9"/>
        <v>5.032696427694934E-2</v>
      </c>
    </row>
    <row r="171" spans="1:27" x14ac:dyDescent="0.25">
      <c r="A171" s="16" t="s">
        <v>69</v>
      </c>
      <c r="B171" s="7" t="s">
        <v>166</v>
      </c>
      <c r="C171" s="7" t="s">
        <v>167</v>
      </c>
      <c r="D171" s="7" t="s">
        <v>167</v>
      </c>
      <c r="E171" s="7" t="s">
        <v>166</v>
      </c>
      <c r="F171" s="7" t="s">
        <v>167</v>
      </c>
      <c r="G171" s="7" t="s">
        <v>167</v>
      </c>
      <c r="H171" s="7" t="s">
        <v>166</v>
      </c>
      <c r="I171" s="7" t="s">
        <v>167</v>
      </c>
      <c r="J171" s="7" t="s">
        <v>167</v>
      </c>
      <c r="K171" s="7" t="s">
        <v>166</v>
      </c>
      <c r="L171" s="7" t="s">
        <v>167</v>
      </c>
      <c r="M171" s="7" t="s">
        <v>167</v>
      </c>
      <c r="N171" s="11" t="s">
        <v>167</v>
      </c>
      <c r="O171" s="12" t="s">
        <v>167</v>
      </c>
    </row>
    <row r="172" spans="1:27" x14ac:dyDescent="0.25">
      <c r="A172" s="16" t="s">
        <v>70</v>
      </c>
      <c r="B172" s="7">
        <v>0.48299999999999998</v>
      </c>
      <c r="C172" s="7">
        <v>6.2E-2</v>
      </c>
      <c r="D172" s="7">
        <v>4.3099999999999999E-2</v>
      </c>
      <c r="E172" s="7">
        <v>0.36299999999999999</v>
      </c>
      <c r="F172" s="7">
        <v>3.5999999999999997E-2</v>
      </c>
      <c r="G172" s="7">
        <v>1.5699999999999999E-2</v>
      </c>
      <c r="H172" s="7">
        <v>9.02</v>
      </c>
      <c r="I172" s="7">
        <v>0.76</v>
      </c>
      <c r="J172" s="7">
        <v>3.15E-2</v>
      </c>
      <c r="K172" s="7">
        <v>16.559999999999999</v>
      </c>
      <c r="L172" s="7">
        <v>1.38</v>
      </c>
      <c r="M172" s="7">
        <v>1.8100000000000002E-2</v>
      </c>
      <c r="N172" s="11">
        <f t="shared" si="8"/>
        <v>6.6064999999999996</v>
      </c>
      <c r="O172" s="12">
        <f t="shared" si="9"/>
        <v>7.775510465557872</v>
      </c>
    </row>
    <row r="173" spans="1:27" x14ac:dyDescent="0.25">
      <c r="A173" s="16" t="s">
        <v>71</v>
      </c>
      <c r="B173" s="7" t="s">
        <v>166</v>
      </c>
      <c r="C173" s="7" t="s">
        <v>167</v>
      </c>
      <c r="D173" s="7" t="s">
        <v>167</v>
      </c>
      <c r="E173" s="7" t="s">
        <v>166</v>
      </c>
      <c r="F173" s="7" t="s">
        <v>167</v>
      </c>
      <c r="G173" s="7" t="s">
        <v>167</v>
      </c>
      <c r="H173" s="7">
        <v>3.2000000000000001E-2</v>
      </c>
      <c r="I173" s="7">
        <v>1.4999999999999999E-2</v>
      </c>
      <c r="J173" s="7">
        <v>1.32E-2</v>
      </c>
      <c r="K173" s="7">
        <v>1.01E-2</v>
      </c>
      <c r="L173" s="7">
        <v>5.7000000000000002E-3</v>
      </c>
      <c r="M173" s="7">
        <v>4.8300000000000001E-3</v>
      </c>
      <c r="N173" s="11">
        <f t="shared" si="8"/>
        <v>2.1049999999999999E-2</v>
      </c>
      <c r="O173" s="12">
        <f t="shared" si="9"/>
        <v>1.5485638507985393E-2</v>
      </c>
    </row>
    <row r="174" spans="1:27" x14ac:dyDescent="0.25">
      <c r="A174" s="16" t="s">
        <v>72</v>
      </c>
      <c r="B174" s="7" t="s">
        <v>166</v>
      </c>
      <c r="C174" s="7" t="s">
        <v>167</v>
      </c>
      <c r="D174" s="7" t="s">
        <v>167</v>
      </c>
      <c r="E174" s="7" t="s">
        <v>166</v>
      </c>
      <c r="F174" s="7" t="s">
        <v>167</v>
      </c>
      <c r="G174" s="7" t="s">
        <v>167</v>
      </c>
      <c r="H174" s="7">
        <v>1.47</v>
      </c>
      <c r="I174" s="7">
        <v>0.1</v>
      </c>
      <c r="J174" s="7">
        <v>1.09E-2</v>
      </c>
      <c r="K174" s="7">
        <v>0.27</v>
      </c>
      <c r="L174" s="7">
        <v>2.7E-2</v>
      </c>
      <c r="M174" s="7">
        <v>6.0000000000000001E-3</v>
      </c>
      <c r="N174" s="11">
        <f t="shared" si="8"/>
        <v>0.87</v>
      </c>
      <c r="O174" s="12">
        <f t="shared" si="9"/>
        <v>0.84852813742385702</v>
      </c>
    </row>
    <row r="175" spans="1:27" ht="13.8" thickBot="1" x14ac:dyDescent="0.3">
      <c r="A175" s="17" t="s">
        <v>73</v>
      </c>
      <c r="B175" s="8">
        <v>3.0200000000000001E-2</v>
      </c>
      <c r="C175" s="8">
        <v>9.2999999999999992E-3</v>
      </c>
      <c r="D175" s="8">
        <v>8.7799999999999996E-3</v>
      </c>
      <c r="E175" s="8">
        <v>2.3599999999999999E-2</v>
      </c>
      <c r="F175" s="8">
        <v>4.7999999999999996E-3</v>
      </c>
      <c r="G175" s="8">
        <v>2.8400000000000001E-3</v>
      </c>
      <c r="H175" s="8">
        <v>3.54</v>
      </c>
      <c r="I175" s="8">
        <v>0.44</v>
      </c>
      <c r="J175" s="8">
        <v>1.1299999999999999E-2</v>
      </c>
      <c r="K175" s="8">
        <v>6.56</v>
      </c>
      <c r="L175" s="8">
        <v>0.83</v>
      </c>
      <c r="M175" s="8">
        <v>0</v>
      </c>
      <c r="N175" s="13">
        <f t="shared" si="8"/>
        <v>2.5384500000000001</v>
      </c>
      <c r="O175" s="14">
        <f t="shared" si="9"/>
        <v>3.1512830926465485</v>
      </c>
    </row>
    <row r="176" spans="1:27" ht="13.8" thickBot="1" x14ac:dyDescent="0.3">
      <c r="Z176" s="18"/>
      <c r="AA176" s="18"/>
    </row>
    <row r="177" spans="1:27" x14ac:dyDescent="0.25">
      <c r="A177" s="15"/>
      <c r="B177" s="6" t="s">
        <v>111</v>
      </c>
      <c r="C177" s="6" t="s">
        <v>84</v>
      </c>
      <c r="D177" s="6" t="s">
        <v>150</v>
      </c>
      <c r="E177" s="6" t="s">
        <v>112</v>
      </c>
      <c r="F177" s="6" t="s">
        <v>84</v>
      </c>
      <c r="G177" s="6" t="s">
        <v>150</v>
      </c>
      <c r="H177" s="6" t="s">
        <v>113</v>
      </c>
      <c r="I177" s="6" t="s">
        <v>84</v>
      </c>
      <c r="J177" s="6" t="s">
        <v>150</v>
      </c>
      <c r="K177" s="6" t="s">
        <v>114</v>
      </c>
      <c r="L177" s="6" t="s">
        <v>84</v>
      </c>
      <c r="M177" s="6" t="s">
        <v>150</v>
      </c>
      <c r="N177" s="6" t="s">
        <v>115</v>
      </c>
      <c r="O177" s="6" t="s">
        <v>84</v>
      </c>
      <c r="P177" s="6" t="s">
        <v>150</v>
      </c>
      <c r="Q177" s="6" t="s">
        <v>116</v>
      </c>
      <c r="R177" s="6" t="s">
        <v>84</v>
      </c>
      <c r="S177" s="6" t="s">
        <v>150</v>
      </c>
      <c r="T177" s="6" t="s">
        <v>117</v>
      </c>
      <c r="U177" s="6" t="s">
        <v>84</v>
      </c>
      <c r="V177" s="6" t="s">
        <v>150</v>
      </c>
      <c r="W177" s="6" t="s">
        <v>118</v>
      </c>
      <c r="X177" s="6" t="s">
        <v>84</v>
      </c>
      <c r="Y177" s="6" t="s">
        <v>150</v>
      </c>
      <c r="Z177" s="15" t="s">
        <v>168</v>
      </c>
      <c r="AA177" s="26" t="s">
        <v>169</v>
      </c>
    </row>
    <row r="178" spans="1:27" x14ac:dyDescent="0.25">
      <c r="A178" s="16" t="s">
        <v>41</v>
      </c>
      <c r="B178" s="7">
        <v>101.92</v>
      </c>
      <c r="C178" s="7">
        <v>3.95</v>
      </c>
      <c r="D178" s="7">
        <v>0.252</v>
      </c>
      <c r="E178" s="7">
        <v>72.959999999999994</v>
      </c>
      <c r="F178" s="7">
        <v>2.85</v>
      </c>
      <c r="G178" s="7">
        <v>0.184</v>
      </c>
      <c r="H178" s="7">
        <v>97.87</v>
      </c>
      <c r="I178" s="7">
        <v>3.82</v>
      </c>
      <c r="J178" s="7">
        <v>0.17199999999999999</v>
      </c>
      <c r="K178" s="7">
        <v>104.95</v>
      </c>
      <c r="L178" s="7">
        <v>4.13</v>
      </c>
      <c r="M178" s="7">
        <v>0.17799999999999999</v>
      </c>
      <c r="N178" s="7">
        <v>119.55</v>
      </c>
      <c r="O178" s="7">
        <v>4.78</v>
      </c>
      <c r="P178" s="7">
        <v>0.311</v>
      </c>
      <c r="Q178" s="7">
        <v>112.47</v>
      </c>
      <c r="R178" s="7">
        <v>4.54</v>
      </c>
      <c r="S178" s="7">
        <v>0.33100000000000002</v>
      </c>
      <c r="T178" s="7">
        <v>98.01</v>
      </c>
      <c r="U178" s="7">
        <v>4</v>
      </c>
      <c r="V178" s="7">
        <v>0.29299999999999998</v>
      </c>
      <c r="W178" s="7">
        <v>108.59</v>
      </c>
      <c r="X178" s="7">
        <v>4.51</v>
      </c>
      <c r="Y178" s="7">
        <v>0.35399999999999998</v>
      </c>
      <c r="Z178" s="11">
        <f>AVERAGE(B178,E178,H178,K178,N178,Q178,T178,W178)</f>
        <v>102.04</v>
      </c>
      <c r="AA178" s="12">
        <f>STDEV(B178,E178,H178,K178,N178,Q178,T178,W178)</f>
        <v>13.866950432078204</v>
      </c>
    </row>
    <row r="179" spans="1:27" x14ac:dyDescent="0.25">
      <c r="A179" s="16" t="s">
        <v>42</v>
      </c>
      <c r="B179" s="7">
        <v>215.65</v>
      </c>
      <c r="C179" s="7">
        <v>11.42</v>
      </c>
      <c r="D179" s="7">
        <v>0.53100000000000003</v>
      </c>
      <c r="E179" s="7">
        <v>145.02000000000001</v>
      </c>
      <c r="F179" s="7">
        <v>7.79</v>
      </c>
      <c r="G179" s="7">
        <v>0.31900000000000001</v>
      </c>
      <c r="H179" s="7">
        <v>163.36000000000001</v>
      </c>
      <c r="I179" s="7">
        <v>8.9</v>
      </c>
      <c r="J179" s="7">
        <v>0.28100000000000003</v>
      </c>
      <c r="K179" s="7">
        <v>197.42</v>
      </c>
      <c r="L179" s="7">
        <v>10.93</v>
      </c>
      <c r="M179" s="7">
        <v>0.29599999999999999</v>
      </c>
      <c r="N179" s="7">
        <v>226.66</v>
      </c>
      <c r="O179" s="7">
        <v>12.8</v>
      </c>
      <c r="P179" s="7">
        <v>0.53700000000000003</v>
      </c>
      <c r="Q179" s="7">
        <v>186.91</v>
      </c>
      <c r="R179" s="7">
        <v>10.76</v>
      </c>
      <c r="S179" s="7">
        <v>0.57999999999999996</v>
      </c>
      <c r="T179" s="7">
        <v>183.31</v>
      </c>
      <c r="U179" s="7">
        <v>10.77</v>
      </c>
      <c r="V179" s="7">
        <v>0.55300000000000005</v>
      </c>
      <c r="W179" s="7">
        <v>231.78</v>
      </c>
      <c r="X179" s="7">
        <v>13.92</v>
      </c>
      <c r="Y179" s="7">
        <v>0.71699999999999997</v>
      </c>
      <c r="Z179" s="11">
        <f t="shared" ref="Z179:Z210" si="10">AVERAGE(B179,E179,H179,K179,N179,Q179,T179,W179)</f>
        <v>193.76374999999999</v>
      </c>
      <c r="AA179" s="12">
        <f t="shared" ref="AA179:AA209" si="11">STDEV(B179,E179,H179,K179,N179,Q179,T179,W179)</f>
        <v>30.41703138398454</v>
      </c>
    </row>
    <row r="180" spans="1:27" x14ac:dyDescent="0.25">
      <c r="A180" s="16" t="s">
        <v>43</v>
      </c>
      <c r="B180" s="7" t="s">
        <v>166</v>
      </c>
      <c r="C180" s="7" t="s">
        <v>167</v>
      </c>
      <c r="D180" s="7" t="s">
        <v>167</v>
      </c>
      <c r="E180" s="7">
        <v>818.34</v>
      </c>
      <c r="F180" s="7">
        <v>83.92</v>
      </c>
      <c r="G180" s="7">
        <v>178.55</v>
      </c>
      <c r="H180" s="7">
        <v>1010.1</v>
      </c>
      <c r="I180" s="7">
        <v>82.5</v>
      </c>
      <c r="J180" s="7">
        <v>153.88999999999999</v>
      </c>
      <c r="K180" s="7">
        <v>346.07</v>
      </c>
      <c r="L180" s="7">
        <v>65.87</v>
      </c>
      <c r="M180" s="7">
        <v>164.08</v>
      </c>
      <c r="N180" s="7">
        <v>331.88</v>
      </c>
      <c r="O180" s="7">
        <v>113.98</v>
      </c>
      <c r="P180" s="7">
        <v>286.7</v>
      </c>
      <c r="Q180" s="7">
        <v>1168.9100000000001</v>
      </c>
      <c r="R180" s="7">
        <v>138.93</v>
      </c>
      <c r="S180" s="7">
        <v>315.36</v>
      </c>
      <c r="T180" s="7" t="s">
        <v>166</v>
      </c>
      <c r="U180" s="7" t="s">
        <v>167</v>
      </c>
      <c r="V180" s="7" t="s">
        <v>167</v>
      </c>
      <c r="W180" s="7">
        <v>1108.74</v>
      </c>
      <c r="X180" s="7">
        <v>160.91999999999999</v>
      </c>
      <c r="Y180" s="7">
        <v>359.29</v>
      </c>
      <c r="Z180" s="11">
        <f t="shared" si="10"/>
        <v>797.34</v>
      </c>
      <c r="AA180" s="12">
        <f t="shared" si="11"/>
        <v>374.44349827443926</v>
      </c>
    </row>
    <row r="181" spans="1:27" x14ac:dyDescent="0.25">
      <c r="A181" s="16" t="s">
        <v>44</v>
      </c>
      <c r="B181" s="7">
        <v>1.08</v>
      </c>
      <c r="C181" s="7">
        <v>0.11</v>
      </c>
      <c r="D181" s="7">
        <v>0.21</v>
      </c>
      <c r="E181" s="7">
        <v>0.311</v>
      </c>
      <c r="F181" s="7">
        <v>6.3E-2</v>
      </c>
      <c r="G181" s="7">
        <v>0.14399999999999999</v>
      </c>
      <c r="H181" s="7">
        <v>0.44600000000000001</v>
      </c>
      <c r="I181" s="7">
        <v>5.6000000000000001E-2</v>
      </c>
      <c r="J181" s="7">
        <v>0.115</v>
      </c>
      <c r="K181" s="7">
        <v>0.54200000000000004</v>
      </c>
      <c r="L181" s="7">
        <v>6.3E-2</v>
      </c>
      <c r="M181" s="7">
        <v>0.128</v>
      </c>
      <c r="N181" s="7">
        <v>0.46899999999999997</v>
      </c>
      <c r="O181" s="7">
        <v>0.1</v>
      </c>
      <c r="P181" s="7">
        <v>0.22800000000000001</v>
      </c>
      <c r="Q181" s="7">
        <v>0.49</v>
      </c>
      <c r="R181" s="7">
        <v>0.1</v>
      </c>
      <c r="S181" s="7">
        <v>0.24</v>
      </c>
      <c r="T181" s="7">
        <v>0.38500000000000001</v>
      </c>
      <c r="U181" s="7">
        <v>9.5000000000000001E-2</v>
      </c>
      <c r="V181" s="7">
        <v>0.214</v>
      </c>
      <c r="W181" s="7">
        <v>0.81</v>
      </c>
      <c r="X181" s="7">
        <v>0.13</v>
      </c>
      <c r="Y181" s="7">
        <v>0.26800000000000002</v>
      </c>
      <c r="Z181" s="11">
        <f t="shared" si="10"/>
        <v>0.56662499999999993</v>
      </c>
      <c r="AA181" s="12">
        <f t="shared" si="11"/>
        <v>0.25401796196332305</v>
      </c>
    </row>
    <row r="182" spans="1:27" x14ac:dyDescent="0.25">
      <c r="A182" s="16" t="s">
        <v>45</v>
      </c>
      <c r="B182" s="7">
        <v>174.68</v>
      </c>
      <c r="C182" s="7">
        <v>8.27</v>
      </c>
      <c r="D182" s="7">
        <v>2.0699999999999998</v>
      </c>
      <c r="E182" s="7">
        <v>33.909999999999997</v>
      </c>
      <c r="F182" s="7">
        <v>1.91</v>
      </c>
      <c r="G182" s="7">
        <v>1.22</v>
      </c>
      <c r="H182" s="7">
        <v>113.09</v>
      </c>
      <c r="I182" s="7">
        <v>5.42</v>
      </c>
      <c r="J182" s="7">
        <v>1.18</v>
      </c>
      <c r="K182" s="7">
        <v>126.83</v>
      </c>
      <c r="L182" s="7">
        <v>6.11</v>
      </c>
      <c r="M182" s="7">
        <v>1.1499999999999999</v>
      </c>
      <c r="N182" s="7">
        <v>173.92</v>
      </c>
      <c r="O182" s="7">
        <v>8.66</v>
      </c>
      <c r="P182" s="7">
        <v>1.86</v>
      </c>
      <c r="Q182" s="7">
        <v>110.21</v>
      </c>
      <c r="R182" s="7">
        <v>5.76</v>
      </c>
      <c r="S182" s="7">
        <v>1.74</v>
      </c>
      <c r="T182" s="7">
        <v>310.61</v>
      </c>
      <c r="U182" s="7">
        <v>15.43</v>
      </c>
      <c r="V182" s="7">
        <v>2.11</v>
      </c>
      <c r="W182" s="7">
        <v>166.52</v>
      </c>
      <c r="X182" s="7">
        <v>8.91</v>
      </c>
      <c r="Y182" s="7">
        <v>2.06</v>
      </c>
      <c r="Z182" s="11">
        <f t="shared" si="10"/>
        <v>151.22125</v>
      </c>
      <c r="AA182" s="12">
        <f t="shared" si="11"/>
        <v>79.459917017953146</v>
      </c>
    </row>
    <row r="183" spans="1:27" x14ac:dyDescent="0.25">
      <c r="A183" s="16" t="s">
        <v>46</v>
      </c>
      <c r="B183" s="7">
        <v>603.4</v>
      </c>
      <c r="C183" s="7">
        <v>22.82</v>
      </c>
      <c r="D183" s="7">
        <v>0.16500000000000001</v>
      </c>
      <c r="E183" s="7">
        <v>425.49</v>
      </c>
      <c r="F183" s="7">
        <v>16.18</v>
      </c>
      <c r="G183" s="7">
        <v>0.109</v>
      </c>
      <c r="H183" s="7">
        <v>734.34</v>
      </c>
      <c r="I183" s="7">
        <v>28.07</v>
      </c>
      <c r="J183" s="7">
        <v>9.01E-2</v>
      </c>
      <c r="K183" s="7">
        <v>825.63</v>
      </c>
      <c r="L183" s="7">
        <v>31.78</v>
      </c>
      <c r="M183" s="7">
        <v>9.5100000000000004E-2</v>
      </c>
      <c r="N183" s="7">
        <v>878.71</v>
      </c>
      <c r="O183" s="7">
        <v>34.11</v>
      </c>
      <c r="P183" s="7">
        <v>0.17599999999999999</v>
      </c>
      <c r="Q183" s="7">
        <v>815.31</v>
      </c>
      <c r="R183" s="7">
        <v>31.92</v>
      </c>
      <c r="S183" s="7">
        <v>0.17799999999999999</v>
      </c>
      <c r="T183" s="7">
        <v>792.92</v>
      </c>
      <c r="U183" s="7">
        <v>31.33</v>
      </c>
      <c r="V183" s="7">
        <v>0.16900000000000001</v>
      </c>
      <c r="W183" s="7">
        <v>670.61</v>
      </c>
      <c r="X183" s="7">
        <v>26.78</v>
      </c>
      <c r="Y183" s="7">
        <v>0.22</v>
      </c>
      <c r="Z183" s="11">
        <f t="shared" si="10"/>
        <v>718.30124999999998</v>
      </c>
      <c r="AA183" s="12">
        <f t="shared" si="11"/>
        <v>148.1801535233862</v>
      </c>
    </row>
    <row r="184" spans="1:27" x14ac:dyDescent="0.25">
      <c r="A184" s="16" t="s">
        <v>47</v>
      </c>
      <c r="B184" s="7">
        <v>211.17</v>
      </c>
      <c r="C184" s="7">
        <v>7.6</v>
      </c>
      <c r="D184" s="7">
        <v>6.87</v>
      </c>
      <c r="E184" s="7">
        <v>511.85</v>
      </c>
      <c r="F184" s="7">
        <v>16.739999999999998</v>
      </c>
      <c r="G184" s="7">
        <v>4.41</v>
      </c>
      <c r="H184" s="7">
        <v>468.9</v>
      </c>
      <c r="I184" s="7">
        <v>15.32</v>
      </c>
      <c r="J184" s="7">
        <v>3.75</v>
      </c>
      <c r="K184" s="7">
        <v>398.49</v>
      </c>
      <c r="L184" s="7">
        <v>13.1</v>
      </c>
      <c r="M184" s="7">
        <v>3.94</v>
      </c>
      <c r="N184" s="7">
        <v>185.88</v>
      </c>
      <c r="O184" s="7">
        <v>7.01</v>
      </c>
      <c r="P184" s="7">
        <v>7.02</v>
      </c>
      <c r="Q184" s="7">
        <v>467.69</v>
      </c>
      <c r="R184" s="7">
        <v>15.79</v>
      </c>
      <c r="S184" s="7">
        <v>7.67</v>
      </c>
      <c r="T184" s="7">
        <v>687.45</v>
      </c>
      <c r="U184" s="7">
        <v>22.83</v>
      </c>
      <c r="V184" s="7">
        <v>6.88</v>
      </c>
      <c r="W184" s="7">
        <v>362.04</v>
      </c>
      <c r="X184" s="7">
        <v>12.92</v>
      </c>
      <c r="Y184" s="7">
        <v>8.8800000000000008</v>
      </c>
      <c r="Z184" s="11">
        <f t="shared" si="10"/>
        <v>411.68375000000003</v>
      </c>
      <c r="AA184" s="12">
        <f t="shared" si="11"/>
        <v>163.14865087989102</v>
      </c>
    </row>
    <row r="185" spans="1:27" x14ac:dyDescent="0.25">
      <c r="A185" s="16" t="s">
        <v>48</v>
      </c>
      <c r="B185" s="7">
        <v>178.37</v>
      </c>
      <c r="C185" s="7">
        <v>7.6</v>
      </c>
      <c r="D185" s="7">
        <v>0.95699999999999996</v>
      </c>
      <c r="E185" s="7">
        <v>119.39</v>
      </c>
      <c r="F185" s="7">
        <v>5.13</v>
      </c>
      <c r="G185" s="7">
        <v>0.627</v>
      </c>
      <c r="H185" s="7">
        <v>88.05</v>
      </c>
      <c r="I185" s="7">
        <v>3.82</v>
      </c>
      <c r="J185" s="7">
        <v>0.52300000000000002</v>
      </c>
      <c r="K185" s="7">
        <v>89.58</v>
      </c>
      <c r="L185" s="7">
        <v>3.93</v>
      </c>
      <c r="M185" s="7">
        <v>0.54700000000000004</v>
      </c>
      <c r="N185" s="7">
        <v>156.18</v>
      </c>
      <c r="O185" s="7">
        <v>6.93</v>
      </c>
      <c r="P185" s="7">
        <v>0.99099999999999999</v>
      </c>
      <c r="Q185" s="7">
        <v>136.91999999999999</v>
      </c>
      <c r="R185" s="7">
        <v>6.16</v>
      </c>
      <c r="S185" s="7">
        <v>1.07</v>
      </c>
      <c r="T185" s="7">
        <v>125.74</v>
      </c>
      <c r="U185" s="7">
        <v>5.74</v>
      </c>
      <c r="V185" s="7">
        <v>0.95499999999999996</v>
      </c>
      <c r="W185" s="7">
        <v>157.11000000000001</v>
      </c>
      <c r="X185" s="7">
        <v>7.27</v>
      </c>
      <c r="Y185" s="7">
        <v>1.2</v>
      </c>
      <c r="Z185" s="11">
        <f t="shared" si="10"/>
        <v>131.41749999999999</v>
      </c>
      <c r="AA185" s="12">
        <f t="shared" si="11"/>
        <v>32.328916622738888</v>
      </c>
    </row>
    <row r="186" spans="1:27" x14ac:dyDescent="0.25">
      <c r="A186" s="16" t="s">
        <v>49</v>
      </c>
      <c r="B186" s="7">
        <v>44.92</v>
      </c>
      <c r="C186" s="7">
        <v>2.09</v>
      </c>
      <c r="D186" s="7">
        <v>7.6899999999999996E-2</v>
      </c>
      <c r="E186" s="7">
        <v>41.08</v>
      </c>
      <c r="F186" s="7">
        <v>1.92</v>
      </c>
      <c r="G186" s="7">
        <v>5.3100000000000001E-2</v>
      </c>
      <c r="H186" s="7">
        <v>56.25</v>
      </c>
      <c r="I186" s="7">
        <v>2.65</v>
      </c>
      <c r="J186" s="7">
        <v>4.5199999999999997E-2</v>
      </c>
      <c r="K186" s="7">
        <v>51.75</v>
      </c>
      <c r="L186" s="7">
        <v>2.46</v>
      </c>
      <c r="M186" s="7">
        <v>5.0500000000000003E-2</v>
      </c>
      <c r="N186" s="7">
        <v>58.13</v>
      </c>
      <c r="O186" s="7">
        <v>2.82</v>
      </c>
      <c r="P186" s="7">
        <v>9.7299999999999998E-2</v>
      </c>
      <c r="Q186" s="7">
        <v>56.02</v>
      </c>
      <c r="R186" s="7">
        <v>2.76</v>
      </c>
      <c r="S186" s="7">
        <v>0.114</v>
      </c>
      <c r="T186" s="7">
        <v>48.06</v>
      </c>
      <c r="U186" s="7">
        <v>2.41</v>
      </c>
      <c r="V186" s="7">
        <v>9.5500000000000002E-2</v>
      </c>
      <c r="W186" s="7">
        <v>47.8</v>
      </c>
      <c r="X186" s="7">
        <v>2.4500000000000002</v>
      </c>
      <c r="Y186" s="7">
        <v>0.10299999999999999</v>
      </c>
      <c r="Z186" s="11">
        <f t="shared" si="10"/>
        <v>50.501249999999999</v>
      </c>
      <c r="AA186" s="12">
        <f t="shared" si="11"/>
        <v>6.05249284533717</v>
      </c>
    </row>
    <row r="187" spans="1:27" x14ac:dyDescent="0.25">
      <c r="A187" s="16" t="s">
        <v>50</v>
      </c>
      <c r="B187" s="7">
        <v>95.06</v>
      </c>
      <c r="C187" s="7">
        <v>5.05</v>
      </c>
      <c r="D187" s="7">
        <v>0.48899999999999999</v>
      </c>
      <c r="E187" s="7">
        <v>83.57</v>
      </c>
      <c r="F187" s="7">
        <v>4.47</v>
      </c>
      <c r="G187" s="7">
        <v>0.26400000000000001</v>
      </c>
      <c r="H187" s="7">
        <v>87.46</v>
      </c>
      <c r="I187" s="7">
        <v>4.71</v>
      </c>
      <c r="J187" s="7">
        <v>0.22900000000000001</v>
      </c>
      <c r="K187" s="7">
        <v>86.54</v>
      </c>
      <c r="L187" s="7">
        <v>4.7300000000000004</v>
      </c>
      <c r="M187" s="7">
        <v>0.3</v>
      </c>
      <c r="N187" s="7">
        <v>101.05</v>
      </c>
      <c r="O187" s="7">
        <v>5.67</v>
      </c>
      <c r="P187" s="7">
        <v>0.43099999999999999</v>
      </c>
      <c r="Q187" s="7">
        <v>101.92</v>
      </c>
      <c r="R187" s="7">
        <v>5.8</v>
      </c>
      <c r="S187" s="7">
        <v>0.439</v>
      </c>
      <c r="T187" s="7">
        <v>85.86</v>
      </c>
      <c r="U187" s="7">
        <v>5</v>
      </c>
      <c r="V187" s="7">
        <v>0.41099999999999998</v>
      </c>
      <c r="W187" s="7">
        <v>90.17</v>
      </c>
      <c r="X187" s="7">
        <v>5.4</v>
      </c>
      <c r="Y187" s="7">
        <v>0.50600000000000001</v>
      </c>
      <c r="Z187" s="11">
        <f t="shared" si="10"/>
        <v>91.453749999999999</v>
      </c>
      <c r="AA187" s="12">
        <f t="shared" si="11"/>
        <v>7.0692693853648807</v>
      </c>
    </row>
    <row r="188" spans="1:27" x14ac:dyDescent="0.25">
      <c r="A188" s="16" t="s">
        <v>51</v>
      </c>
      <c r="B188" s="7" t="s">
        <v>166</v>
      </c>
      <c r="C188" s="7" t="s">
        <v>167</v>
      </c>
      <c r="D188" s="7" t="s">
        <v>167</v>
      </c>
      <c r="E188" s="7" t="s">
        <v>166</v>
      </c>
      <c r="F188" s="7">
        <v>0.36</v>
      </c>
      <c r="G188" s="7">
        <v>0.88500000000000001</v>
      </c>
      <c r="H188" s="7">
        <v>0.79</v>
      </c>
      <c r="I188" s="7">
        <v>0.3</v>
      </c>
      <c r="J188" s="7">
        <v>0.747</v>
      </c>
      <c r="K188" s="7" t="s">
        <v>166</v>
      </c>
      <c r="L188" s="7" t="s">
        <v>167</v>
      </c>
      <c r="M188" s="7" t="s">
        <v>167</v>
      </c>
      <c r="N188" s="7">
        <v>1.93</v>
      </c>
      <c r="O188" s="7">
        <v>0.59</v>
      </c>
      <c r="P188" s="7">
        <v>1.39</v>
      </c>
      <c r="Q188" s="7" t="s">
        <v>166</v>
      </c>
      <c r="R188" s="7" t="s">
        <v>167</v>
      </c>
      <c r="S188" s="7" t="s">
        <v>167</v>
      </c>
      <c r="T188" s="7">
        <v>1.74</v>
      </c>
      <c r="U188" s="7">
        <v>0.61</v>
      </c>
      <c r="V188" s="7">
        <v>1.43</v>
      </c>
      <c r="W188" s="7" t="s">
        <v>166</v>
      </c>
      <c r="X188" s="7" t="s">
        <v>167</v>
      </c>
      <c r="Y188" s="7" t="s">
        <v>167</v>
      </c>
      <c r="Z188" s="11">
        <f t="shared" si="10"/>
        <v>1.4866666666666666</v>
      </c>
      <c r="AA188" s="12">
        <f t="shared" si="11"/>
        <v>0.6107645481962205</v>
      </c>
    </row>
    <row r="189" spans="1:27" x14ac:dyDescent="0.25">
      <c r="A189" s="16" t="s">
        <v>52</v>
      </c>
      <c r="B189" s="7">
        <v>19.14</v>
      </c>
      <c r="C189" s="7">
        <v>1.65</v>
      </c>
      <c r="D189" s="7">
        <v>1.1599999999999999</v>
      </c>
      <c r="E189" s="7">
        <v>0</v>
      </c>
      <c r="F189" s="7">
        <v>0.91</v>
      </c>
      <c r="G189" s="7">
        <v>0.624</v>
      </c>
      <c r="H189" s="7">
        <v>14.37</v>
      </c>
      <c r="I189" s="7">
        <v>1.21</v>
      </c>
      <c r="J189" s="7">
        <v>0.66300000000000003</v>
      </c>
      <c r="K189" s="7">
        <v>14.75</v>
      </c>
      <c r="L189" s="7">
        <v>1.24</v>
      </c>
      <c r="M189" s="7">
        <v>0.55100000000000005</v>
      </c>
      <c r="N189" s="7">
        <v>75.53</v>
      </c>
      <c r="O189" s="7">
        <v>5.98</v>
      </c>
      <c r="P189" s="7">
        <v>1.0900000000000001</v>
      </c>
      <c r="Q189" s="7">
        <v>17.489999999999998</v>
      </c>
      <c r="R189" s="7">
        <v>1.67</v>
      </c>
      <c r="S189" s="7">
        <v>1.27</v>
      </c>
      <c r="T189" s="7">
        <v>19.13</v>
      </c>
      <c r="U189" s="7">
        <v>1.84</v>
      </c>
      <c r="V189" s="7">
        <v>1.32</v>
      </c>
      <c r="W189" s="7">
        <v>17.88</v>
      </c>
      <c r="X189" s="7">
        <v>1.92</v>
      </c>
      <c r="Y189" s="7">
        <v>1.71</v>
      </c>
      <c r="Z189" s="11">
        <f t="shared" si="10"/>
        <v>22.286249999999999</v>
      </c>
      <c r="AA189" s="12">
        <f t="shared" si="11"/>
        <v>22.403175117762725</v>
      </c>
    </row>
    <row r="190" spans="1:27" x14ac:dyDescent="0.25">
      <c r="A190" s="16" t="s">
        <v>53</v>
      </c>
      <c r="B190" s="7">
        <v>25.78</v>
      </c>
      <c r="C190" s="7">
        <v>1.05</v>
      </c>
      <c r="D190" s="7">
        <v>0.14899999999999999</v>
      </c>
      <c r="E190" s="7">
        <v>22.79</v>
      </c>
      <c r="F190" s="7">
        <v>0.92</v>
      </c>
      <c r="G190" s="7">
        <v>8.2400000000000001E-2</v>
      </c>
      <c r="H190" s="7">
        <v>23.5</v>
      </c>
      <c r="I190" s="7">
        <v>0.94</v>
      </c>
      <c r="J190" s="7">
        <v>9.9699999999999997E-2</v>
      </c>
      <c r="K190" s="7">
        <v>20.77</v>
      </c>
      <c r="L190" s="7">
        <v>0.84</v>
      </c>
      <c r="M190" s="7">
        <v>7.4200000000000002E-2</v>
      </c>
      <c r="N190" s="7">
        <v>23.96</v>
      </c>
      <c r="O190" s="7">
        <v>1.02</v>
      </c>
      <c r="P190" s="7">
        <v>9.8599999999999993E-2</v>
      </c>
      <c r="Q190" s="7">
        <v>22.37</v>
      </c>
      <c r="R190" s="7">
        <v>0.97</v>
      </c>
      <c r="S190" s="7">
        <v>0.11</v>
      </c>
      <c r="T190" s="7">
        <v>20.34</v>
      </c>
      <c r="U190" s="7">
        <v>0.9</v>
      </c>
      <c r="V190" s="7">
        <v>0.189</v>
      </c>
      <c r="W190" s="7">
        <v>25.35</v>
      </c>
      <c r="X190" s="7">
        <v>1.1499999999999999</v>
      </c>
      <c r="Y190" s="7">
        <v>9.5500000000000002E-2</v>
      </c>
      <c r="Z190" s="11">
        <f t="shared" si="10"/>
        <v>23.107499999999998</v>
      </c>
      <c r="AA190" s="12">
        <f t="shared" si="11"/>
        <v>1.9573871067610231</v>
      </c>
    </row>
    <row r="191" spans="1:27" x14ac:dyDescent="0.25">
      <c r="A191" s="16" t="s">
        <v>54</v>
      </c>
      <c r="B191" s="7" t="s">
        <v>166</v>
      </c>
      <c r="C191" s="7" t="s">
        <v>167</v>
      </c>
      <c r="D191" s="7" t="s">
        <v>167</v>
      </c>
      <c r="E191" s="7" t="s">
        <v>166</v>
      </c>
      <c r="F191" s="7" t="s">
        <v>167</v>
      </c>
      <c r="G191" s="7" t="s">
        <v>167</v>
      </c>
      <c r="H191" s="7" t="s">
        <v>166</v>
      </c>
      <c r="I191" s="7" t="s">
        <v>167</v>
      </c>
      <c r="J191" s="7" t="s">
        <v>167</v>
      </c>
      <c r="K191" s="7" t="s">
        <v>166</v>
      </c>
      <c r="L191" s="7" t="s">
        <v>167</v>
      </c>
      <c r="M191" s="7" t="s">
        <v>167</v>
      </c>
      <c r="N191" s="7" t="s">
        <v>166</v>
      </c>
      <c r="O191" s="7" t="s">
        <v>167</v>
      </c>
      <c r="P191" s="7" t="s">
        <v>167</v>
      </c>
      <c r="Q191" s="7" t="s">
        <v>166</v>
      </c>
      <c r="R191" s="7" t="s">
        <v>167</v>
      </c>
      <c r="S191" s="7" t="s">
        <v>167</v>
      </c>
      <c r="T191" s="7" t="s">
        <v>166</v>
      </c>
      <c r="U191" s="7" t="s">
        <v>167</v>
      </c>
      <c r="V191" s="7" t="s">
        <v>167</v>
      </c>
      <c r="W191" s="7" t="s">
        <v>166</v>
      </c>
      <c r="X191" s="7" t="s">
        <v>167</v>
      </c>
      <c r="Y191" s="7" t="s">
        <v>167</v>
      </c>
      <c r="Z191" s="11" t="s">
        <v>167</v>
      </c>
      <c r="AA191" s="12" t="s">
        <v>167</v>
      </c>
    </row>
    <row r="192" spans="1:27" x14ac:dyDescent="0.25">
      <c r="A192" s="16" t="s">
        <v>55</v>
      </c>
      <c r="B192" s="7" t="s">
        <v>166</v>
      </c>
      <c r="C192" s="7" t="s">
        <v>167</v>
      </c>
      <c r="D192" s="7" t="s">
        <v>167</v>
      </c>
      <c r="E192" s="7" t="s">
        <v>166</v>
      </c>
      <c r="F192" s="7" t="s">
        <v>167</v>
      </c>
      <c r="G192" s="7" t="s">
        <v>167</v>
      </c>
      <c r="H192" s="7" t="s">
        <v>166</v>
      </c>
      <c r="I192" s="7" t="s">
        <v>167</v>
      </c>
      <c r="J192" s="7" t="s">
        <v>167</v>
      </c>
      <c r="K192" s="7" t="s">
        <v>166</v>
      </c>
      <c r="L192" s="7" t="s">
        <v>167</v>
      </c>
      <c r="M192" s="7" t="s">
        <v>167</v>
      </c>
      <c r="N192" s="7" t="s">
        <v>166</v>
      </c>
      <c r="O192" s="7" t="s">
        <v>167</v>
      </c>
      <c r="P192" s="7" t="s">
        <v>167</v>
      </c>
      <c r="Q192" s="7">
        <v>5.8000000000000003E-2</v>
      </c>
      <c r="R192" s="7">
        <v>1.7999999999999999E-2</v>
      </c>
      <c r="S192" s="7">
        <v>3.4700000000000002E-2</v>
      </c>
      <c r="T192" s="7" t="s">
        <v>166</v>
      </c>
      <c r="U192" s="7" t="s">
        <v>167</v>
      </c>
      <c r="V192" s="7" t="s">
        <v>167</v>
      </c>
      <c r="W192" s="7" t="s">
        <v>166</v>
      </c>
      <c r="X192" s="7" t="s">
        <v>167</v>
      </c>
      <c r="Y192" s="7" t="s">
        <v>167</v>
      </c>
      <c r="Z192" s="11">
        <v>0</v>
      </c>
      <c r="AA192" s="12" t="s">
        <v>167</v>
      </c>
    </row>
    <row r="193" spans="1:27" x14ac:dyDescent="0.25">
      <c r="A193" s="16" t="s">
        <v>56</v>
      </c>
      <c r="B193" s="7" t="s">
        <v>166</v>
      </c>
      <c r="C193" s="7" t="s">
        <v>167</v>
      </c>
      <c r="D193" s="7" t="s">
        <v>167</v>
      </c>
      <c r="E193" s="7">
        <v>6.2E-2</v>
      </c>
      <c r="F193" s="7">
        <v>2.3E-2</v>
      </c>
      <c r="G193" s="7">
        <v>4.7300000000000002E-2</v>
      </c>
      <c r="H193" s="7" t="s">
        <v>166</v>
      </c>
      <c r="I193" s="7" t="s">
        <v>167</v>
      </c>
      <c r="J193" s="7" t="s">
        <v>167</v>
      </c>
      <c r="K193" s="7" t="s">
        <v>166</v>
      </c>
      <c r="L193" s="7" t="s">
        <v>167</v>
      </c>
      <c r="M193" s="7" t="s">
        <v>167</v>
      </c>
      <c r="N193" s="7">
        <v>0.18</v>
      </c>
      <c r="O193" s="7">
        <v>4.1000000000000002E-2</v>
      </c>
      <c r="P193" s="7">
        <v>7.1199999999999999E-2</v>
      </c>
      <c r="Q193" s="7">
        <v>0.11899999999999999</v>
      </c>
      <c r="R193" s="7">
        <v>3.4000000000000002E-2</v>
      </c>
      <c r="S193" s="7">
        <v>6.2600000000000003E-2</v>
      </c>
      <c r="T193" s="7">
        <v>0.36</v>
      </c>
      <c r="U193" s="7">
        <v>5.8000000000000003E-2</v>
      </c>
      <c r="V193" s="7">
        <v>8.8900000000000007E-2</v>
      </c>
      <c r="W193" s="7" t="s">
        <v>166</v>
      </c>
      <c r="X193" s="7" t="s">
        <v>167</v>
      </c>
      <c r="Y193" s="7" t="s">
        <v>167</v>
      </c>
      <c r="Z193" s="11">
        <f t="shared" si="10"/>
        <v>0.18024999999999999</v>
      </c>
      <c r="AA193" s="12">
        <f t="shared" si="11"/>
        <v>0.12915720395445751</v>
      </c>
    </row>
    <row r="194" spans="1:27" x14ac:dyDescent="0.25">
      <c r="A194" s="16" t="s">
        <v>57</v>
      </c>
      <c r="B194" s="7" t="s">
        <v>166</v>
      </c>
      <c r="C194" s="7" t="s">
        <v>167</v>
      </c>
      <c r="D194" s="7" t="s">
        <v>167</v>
      </c>
      <c r="E194" s="7">
        <v>4.9000000000000002E-2</v>
      </c>
      <c r="F194" s="7">
        <v>1.2999999999999999E-2</v>
      </c>
      <c r="G194" s="7">
        <v>2.3800000000000002E-2</v>
      </c>
      <c r="H194" s="7">
        <v>4.1000000000000002E-2</v>
      </c>
      <c r="I194" s="7">
        <v>1.0999999999999999E-2</v>
      </c>
      <c r="J194" s="7">
        <v>2.1399999999999999E-2</v>
      </c>
      <c r="K194" s="7" t="s">
        <v>166</v>
      </c>
      <c r="L194" s="7" t="s">
        <v>167</v>
      </c>
      <c r="M194" s="7" t="s">
        <v>167</v>
      </c>
      <c r="N194" s="7" t="s">
        <v>166</v>
      </c>
      <c r="O194" s="7" t="s">
        <v>167</v>
      </c>
      <c r="P194" s="7" t="s">
        <v>167</v>
      </c>
      <c r="Q194" s="7" t="s">
        <v>166</v>
      </c>
      <c r="R194" s="7" t="s">
        <v>167</v>
      </c>
      <c r="S194" s="7" t="s">
        <v>167</v>
      </c>
      <c r="T194" s="7" t="s">
        <v>166</v>
      </c>
      <c r="U194" s="7" t="s">
        <v>167</v>
      </c>
      <c r="V194" s="7" t="s">
        <v>167</v>
      </c>
      <c r="W194" s="7" t="s">
        <v>166</v>
      </c>
      <c r="X194" s="7" t="s">
        <v>167</v>
      </c>
      <c r="Y194" s="7" t="s">
        <v>167</v>
      </c>
      <c r="Z194" s="11">
        <f t="shared" si="10"/>
        <v>4.4999999999999998E-2</v>
      </c>
      <c r="AA194" s="12">
        <f t="shared" si="11"/>
        <v>5.656854249492381E-3</v>
      </c>
    </row>
    <row r="195" spans="1:27" x14ac:dyDescent="0.25">
      <c r="A195" s="16" t="s">
        <v>58</v>
      </c>
      <c r="B195" s="7">
        <v>2.27</v>
      </c>
      <c r="C195" s="7">
        <v>0.19</v>
      </c>
      <c r="D195" s="7">
        <v>0.129</v>
      </c>
      <c r="E195" s="7" t="s">
        <v>166</v>
      </c>
      <c r="F195" s="7" t="s">
        <v>167</v>
      </c>
      <c r="G195" s="7" t="s">
        <v>167</v>
      </c>
      <c r="H195" s="7">
        <v>0.497</v>
      </c>
      <c r="I195" s="7">
        <v>7.5999999999999998E-2</v>
      </c>
      <c r="J195" s="7">
        <v>0.115</v>
      </c>
      <c r="K195" s="7" t="s">
        <v>166</v>
      </c>
      <c r="L195" s="7" t="s">
        <v>167</v>
      </c>
      <c r="M195" s="7" t="s">
        <v>167</v>
      </c>
      <c r="N195" s="7">
        <v>4.2699999999999996</v>
      </c>
      <c r="O195" s="7">
        <v>0.31</v>
      </c>
      <c r="P195" s="7">
        <v>0.20200000000000001</v>
      </c>
      <c r="Q195" s="7" t="s">
        <v>166</v>
      </c>
      <c r="R195" s="7" t="s">
        <v>167</v>
      </c>
      <c r="S195" s="7" t="s">
        <v>167</v>
      </c>
      <c r="T195" s="7" t="s">
        <v>166</v>
      </c>
      <c r="U195" s="7" t="s">
        <v>167</v>
      </c>
      <c r="V195" s="7" t="s">
        <v>167</v>
      </c>
      <c r="W195" s="7" t="s">
        <v>166</v>
      </c>
      <c r="X195" s="7" t="s">
        <v>167</v>
      </c>
      <c r="Y195" s="7" t="s">
        <v>167</v>
      </c>
      <c r="Z195" s="11">
        <f t="shared" si="10"/>
        <v>2.3456666666666663</v>
      </c>
      <c r="AA195" s="12">
        <f t="shared" si="11"/>
        <v>1.8876377653917964</v>
      </c>
    </row>
    <row r="196" spans="1:27" x14ac:dyDescent="0.25">
      <c r="A196" s="16" t="s">
        <v>59</v>
      </c>
      <c r="B196" s="7" t="s">
        <v>166</v>
      </c>
      <c r="C196" s="7" t="s">
        <v>167</v>
      </c>
      <c r="D196" s="7" t="s">
        <v>167</v>
      </c>
      <c r="E196" s="7" t="s">
        <v>166</v>
      </c>
      <c r="F196" s="7" t="s">
        <v>167</v>
      </c>
      <c r="G196" s="7" t="s">
        <v>167</v>
      </c>
      <c r="H196" s="7">
        <v>0.154</v>
      </c>
      <c r="I196" s="7">
        <v>5.6000000000000001E-2</v>
      </c>
      <c r="J196" s="7">
        <v>0.127</v>
      </c>
      <c r="K196" s="7" t="s">
        <v>166</v>
      </c>
      <c r="L196" s="7" t="s">
        <v>167</v>
      </c>
      <c r="M196" s="7" t="s">
        <v>167</v>
      </c>
      <c r="N196" s="7" t="s">
        <v>166</v>
      </c>
      <c r="O196" s="7" t="s">
        <v>167</v>
      </c>
      <c r="P196" s="7" t="s">
        <v>167</v>
      </c>
      <c r="Q196" s="7" t="s">
        <v>166</v>
      </c>
      <c r="R196" s="7" t="s">
        <v>167</v>
      </c>
      <c r="S196" s="7" t="s">
        <v>167</v>
      </c>
      <c r="T196" s="7" t="s">
        <v>166</v>
      </c>
      <c r="U196" s="7" t="s">
        <v>167</v>
      </c>
      <c r="V196" s="7" t="s">
        <v>167</v>
      </c>
      <c r="W196" s="7">
        <v>0.4</v>
      </c>
      <c r="X196" s="7">
        <v>0.15</v>
      </c>
      <c r="Y196" s="7">
        <v>0.31</v>
      </c>
      <c r="Z196" s="11">
        <f t="shared" si="10"/>
        <v>0.27700000000000002</v>
      </c>
      <c r="AA196" s="12">
        <f t="shared" si="11"/>
        <v>0.17394826817189071</v>
      </c>
    </row>
    <row r="197" spans="1:27" x14ac:dyDescent="0.25">
      <c r="A197" s="16" t="s">
        <v>60</v>
      </c>
      <c r="B197" s="7" t="s">
        <v>166</v>
      </c>
      <c r="C197" s="7" t="s">
        <v>167</v>
      </c>
      <c r="D197" s="7" t="s">
        <v>167</v>
      </c>
      <c r="E197" s="7">
        <v>1.59</v>
      </c>
      <c r="F197" s="7">
        <v>0.54</v>
      </c>
      <c r="G197" s="7">
        <v>1.19</v>
      </c>
      <c r="H197" s="7" t="s">
        <v>166</v>
      </c>
      <c r="I197" s="7" t="s">
        <v>167</v>
      </c>
      <c r="J197" s="7" t="s">
        <v>167</v>
      </c>
      <c r="K197" s="7" t="s">
        <v>166</v>
      </c>
      <c r="L197" s="7" t="s">
        <v>167</v>
      </c>
      <c r="M197" s="7" t="s">
        <v>167</v>
      </c>
      <c r="N197" s="7">
        <v>11</v>
      </c>
      <c r="O197" s="7">
        <v>1.33</v>
      </c>
      <c r="P197" s="7">
        <v>1.79</v>
      </c>
      <c r="Q197" s="7">
        <v>3.06</v>
      </c>
      <c r="R197" s="7">
        <v>0.9</v>
      </c>
      <c r="S197" s="7">
        <v>1.97</v>
      </c>
      <c r="T197" s="7" t="s">
        <v>166</v>
      </c>
      <c r="U197" s="7" t="s">
        <v>167</v>
      </c>
      <c r="V197" s="7" t="s">
        <v>167</v>
      </c>
      <c r="W197" s="7" t="s">
        <v>166</v>
      </c>
      <c r="X197" s="7" t="s">
        <v>167</v>
      </c>
      <c r="Y197" s="7" t="s">
        <v>167</v>
      </c>
      <c r="Z197" s="11">
        <f t="shared" si="10"/>
        <v>5.2166666666666668</v>
      </c>
      <c r="AA197" s="12">
        <f t="shared" si="11"/>
        <v>5.0621569842640524</v>
      </c>
    </row>
    <row r="198" spans="1:27" x14ac:dyDescent="0.25">
      <c r="A198" s="16" t="s">
        <v>61</v>
      </c>
      <c r="B198" s="7">
        <v>7.37</v>
      </c>
      <c r="C198" s="7">
        <v>0.28999999999999998</v>
      </c>
      <c r="D198" s="7">
        <v>4.3299999999999998E-2</v>
      </c>
      <c r="E198" s="7" t="s">
        <v>166</v>
      </c>
      <c r="F198" s="7" t="s">
        <v>167</v>
      </c>
      <c r="G198" s="7" t="s">
        <v>167</v>
      </c>
      <c r="H198" s="7" t="s">
        <v>166</v>
      </c>
      <c r="I198" s="7" t="s">
        <v>167</v>
      </c>
      <c r="J198" s="7" t="s">
        <v>167</v>
      </c>
      <c r="K198" s="7" t="s">
        <v>166</v>
      </c>
      <c r="L198" s="7" t="s">
        <v>167</v>
      </c>
      <c r="M198" s="7" t="s">
        <v>167</v>
      </c>
      <c r="N198" s="7" t="s">
        <v>166</v>
      </c>
      <c r="O198" s="7" t="s">
        <v>167</v>
      </c>
      <c r="P198" s="7" t="s">
        <v>167</v>
      </c>
      <c r="Q198" s="7" t="s">
        <v>166</v>
      </c>
      <c r="R198" s="7" t="s">
        <v>167</v>
      </c>
      <c r="S198" s="7" t="s">
        <v>167</v>
      </c>
      <c r="T198" s="7" t="s">
        <v>166</v>
      </c>
      <c r="U198" s="7" t="s">
        <v>167</v>
      </c>
      <c r="V198" s="7" t="s">
        <v>167</v>
      </c>
      <c r="W198" s="7" t="s">
        <v>166</v>
      </c>
      <c r="X198" s="7" t="s">
        <v>167</v>
      </c>
      <c r="Y198" s="7" t="s">
        <v>167</v>
      </c>
      <c r="Z198" s="11">
        <f t="shared" si="10"/>
        <v>7.37</v>
      </c>
      <c r="AA198" s="12" t="s">
        <v>167</v>
      </c>
    </row>
    <row r="199" spans="1:27" x14ac:dyDescent="0.25">
      <c r="A199" s="16" t="s">
        <v>62</v>
      </c>
      <c r="B199" s="7" t="s">
        <v>166</v>
      </c>
      <c r="C199" s="7" t="s">
        <v>167</v>
      </c>
      <c r="D199" s="7" t="s">
        <v>167</v>
      </c>
      <c r="E199" s="7" t="s">
        <v>166</v>
      </c>
      <c r="F199" s="7" t="s">
        <v>167</v>
      </c>
      <c r="G199" s="7" t="s">
        <v>167</v>
      </c>
      <c r="H199" s="7" t="s">
        <v>166</v>
      </c>
      <c r="I199" s="7" t="s">
        <v>167</v>
      </c>
      <c r="J199" s="7" t="s">
        <v>167</v>
      </c>
      <c r="K199" s="7">
        <v>0.4</v>
      </c>
      <c r="L199" s="7">
        <v>0.15</v>
      </c>
      <c r="M199" s="7">
        <v>0.378</v>
      </c>
      <c r="N199" s="7" t="s">
        <v>166</v>
      </c>
      <c r="O199" s="7" t="s">
        <v>167</v>
      </c>
      <c r="P199" s="7" t="s">
        <v>167</v>
      </c>
      <c r="Q199" s="7" t="s">
        <v>166</v>
      </c>
      <c r="R199" s="7" t="s">
        <v>167</v>
      </c>
      <c r="S199" s="7" t="s">
        <v>167</v>
      </c>
      <c r="T199" s="7" t="s">
        <v>166</v>
      </c>
      <c r="U199" s="7" t="s">
        <v>167</v>
      </c>
      <c r="V199" s="7" t="s">
        <v>167</v>
      </c>
      <c r="W199" s="7" t="s">
        <v>166</v>
      </c>
      <c r="X199" s="7" t="s">
        <v>167</v>
      </c>
      <c r="Y199" s="7" t="s">
        <v>167</v>
      </c>
      <c r="Z199" s="11">
        <f t="shared" si="10"/>
        <v>0.4</v>
      </c>
      <c r="AA199" s="12" t="s">
        <v>167</v>
      </c>
    </row>
    <row r="200" spans="1:27" x14ac:dyDescent="0.25">
      <c r="A200" s="16" t="s">
        <v>63</v>
      </c>
      <c r="B200" s="7">
        <v>1.7</v>
      </c>
      <c r="C200" s="7">
        <v>0.19</v>
      </c>
      <c r="D200" s="7">
        <v>0.34300000000000003</v>
      </c>
      <c r="E200" s="7">
        <v>1</v>
      </c>
      <c r="F200" s="7">
        <v>0.13</v>
      </c>
      <c r="G200" s="7">
        <v>0.218</v>
      </c>
      <c r="H200" s="7">
        <v>0.95</v>
      </c>
      <c r="I200" s="7">
        <v>0.11</v>
      </c>
      <c r="J200" s="7">
        <v>0.20200000000000001</v>
      </c>
      <c r="K200" s="7">
        <v>1.05</v>
      </c>
      <c r="L200" s="7">
        <v>0.12</v>
      </c>
      <c r="M200" s="7">
        <v>0.22800000000000001</v>
      </c>
      <c r="N200" s="7">
        <v>0.65</v>
      </c>
      <c r="O200" s="7">
        <v>0.18</v>
      </c>
      <c r="P200" s="7">
        <v>0.39700000000000002</v>
      </c>
      <c r="Q200" s="7" t="s">
        <v>166</v>
      </c>
      <c r="R200" s="7" t="s">
        <v>167</v>
      </c>
      <c r="S200" s="7" t="s">
        <v>167</v>
      </c>
      <c r="T200" s="7">
        <v>6.04</v>
      </c>
      <c r="U200" s="7">
        <v>0.41</v>
      </c>
      <c r="V200" s="7">
        <v>0.38800000000000001</v>
      </c>
      <c r="W200" s="7">
        <v>0.77</v>
      </c>
      <c r="X200" s="7">
        <v>0.23</v>
      </c>
      <c r="Y200" s="7">
        <v>0.48499999999999999</v>
      </c>
      <c r="Z200" s="11">
        <f t="shared" si="10"/>
        <v>1.7371428571428571</v>
      </c>
      <c r="AA200" s="12">
        <f t="shared" si="11"/>
        <v>1.9264969442463376</v>
      </c>
    </row>
    <row r="201" spans="1:27" x14ac:dyDescent="0.25">
      <c r="A201" s="16" t="s">
        <v>64</v>
      </c>
      <c r="B201" s="7">
        <v>0.32100000000000001</v>
      </c>
      <c r="C201" s="7">
        <v>3.2000000000000001E-2</v>
      </c>
      <c r="D201" s="7">
        <v>4.2099999999999999E-2</v>
      </c>
      <c r="E201" s="7">
        <v>0.36899999999999999</v>
      </c>
      <c r="F201" s="7">
        <v>2.9000000000000001E-2</v>
      </c>
      <c r="G201" s="7">
        <v>2.12E-2</v>
      </c>
      <c r="H201" s="7" t="s">
        <v>166</v>
      </c>
      <c r="I201" s="7" t="s">
        <v>167</v>
      </c>
      <c r="J201" s="7" t="s">
        <v>167</v>
      </c>
      <c r="K201" s="7" t="s">
        <v>166</v>
      </c>
      <c r="L201" s="7" t="s">
        <v>167</v>
      </c>
      <c r="M201" s="7" t="s">
        <v>167</v>
      </c>
      <c r="N201" s="7" t="s">
        <v>166</v>
      </c>
      <c r="O201" s="7" t="s">
        <v>167</v>
      </c>
      <c r="P201" s="7" t="s">
        <v>167</v>
      </c>
      <c r="Q201" s="7">
        <v>0.14199999999999999</v>
      </c>
      <c r="R201" s="7">
        <v>2.1999999999999999E-2</v>
      </c>
      <c r="S201" s="7">
        <v>2.93E-2</v>
      </c>
      <c r="T201" s="7">
        <v>2.7E-2</v>
      </c>
      <c r="U201" s="7">
        <v>1.2E-2</v>
      </c>
      <c r="V201" s="7">
        <v>2.3900000000000001E-2</v>
      </c>
      <c r="W201" s="7">
        <v>6.5</v>
      </c>
      <c r="X201" s="7">
        <v>0.34</v>
      </c>
      <c r="Y201" s="7">
        <v>3.85E-2</v>
      </c>
      <c r="Z201" s="11">
        <f t="shared" si="10"/>
        <v>1.4718</v>
      </c>
      <c r="AA201" s="12">
        <f t="shared" si="11"/>
        <v>2.8142103155236993</v>
      </c>
    </row>
    <row r="202" spans="1:27" x14ac:dyDescent="0.25">
      <c r="A202" s="16" t="s">
        <v>65</v>
      </c>
      <c r="B202" s="7">
        <v>0.27900000000000003</v>
      </c>
      <c r="C202" s="7">
        <v>0.03</v>
      </c>
      <c r="D202" s="7">
        <v>3.9800000000000002E-2</v>
      </c>
      <c r="E202" s="7" t="s">
        <v>166</v>
      </c>
      <c r="F202" s="7" t="s">
        <v>167</v>
      </c>
      <c r="G202" s="7" t="s">
        <v>167</v>
      </c>
      <c r="H202" s="7" t="s">
        <v>166</v>
      </c>
      <c r="I202" s="7" t="s">
        <v>167</v>
      </c>
      <c r="J202" s="7" t="s">
        <v>167</v>
      </c>
      <c r="K202" s="7" t="s">
        <v>166</v>
      </c>
      <c r="L202" s="7" t="s">
        <v>167</v>
      </c>
      <c r="M202" s="7" t="s">
        <v>167</v>
      </c>
      <c r="N202" s="7" t="s">
        <v>166</v>
      </c>
      <c r="O202" s="7" t="s">
        <v>167</v>
      </c>
      <c r="P202" s="7" t="s">
        <v>167</v>
      </c>
      <c r="Q202" s="7">
        <v>7.2999999999999995E-2</v>
      </c>
      <c r="R202" s="7">
        <v>1.7999999999999999E-2</v>
      </c>
      <c r="S202" s="7">
        <v>3.3000000000000002E-2</v>
      </c>
      <c r="T202" s="7">
        <v>0.16600000000000001</v>
      </c>
      <c r="U202" s="7">
        <v>2.4E-2</v>
      </c>
      <c r="V202" s="7">
        <v>2.7E-2</v>
      </c>
      <c r="W202" s="7">
        <v>0.218</v>
      </c>
      <c r="X202" s="7">
        <v>3.1E-2</v>
      </c>
      <c r="Y202" s="7">
        <v>0.03</v>
      </c>
      <c r="Z202" s="11">
        <f t="shared" si="10"/>
        <v>0.184</v>
      </c>
      <c r="AA202" s="12">
        <f t="shared" si="11"/>
        <v>8.7227671450444383E-2</v>
      </c>
    </row>
    <row r="203" spans="1:27" x14ac:dyDescent="0.25">
      <c r="A203" s="16" t="s">
        <v>66</v>
      </c>
      <c r="B203" s="7">
        <v>0.27500000000000002</v>
      </c>
      <c r="C203" s="7">
        <v>8.8999999999999996E-2</v>
      </c>
      <c r="D203" s="7">
        <v>0.188</v>
      </c>
      <c r="E203" s="7" t="s">
        <v>166</v>
      </c>
      <c r="F203" s="7" t="s">
        <v>167</v>
      </c>
      <c r="G203" s="7" t="s">
        <v>167</v>
      </c>
      <c r="H203" s="7" t="s">
        <v>166</v>
      </c>
      <c r="I203" s="7" t="s">
        <v>167</v>
      </c>
      <c r="J203" s="7" t="s">
        <v>167</v>
      </c>
      <c r="K203" s="7" t="s">
        <v>166</v>
      </c>
      <c r="L203" s="7" t="s">
        <v>167</v>
      </c>
      <c r="M203" s="7" t="s">
        <v>167</v>
      </c>
      <c r="N203" s="7" t="s">
        <v>166</v>
      </c>
      <c r="O203" s="7" t="s">
        <v>167</v>
      </c>
      <c r="P203" s="7" t="s">
        <v>167</v>
      </c>
      <c r="Q203" s="7" t="s">
        <v>166</v>
      </c>
      <c r="R203" s="7" t="s">
        <v>167</v>
      </c>
      <c r="S203" s="7" t="s">
        <v>167</v>
      </c>
      <c r="T203" s="7">
        <v>0.16900000000000001</v>
      </c>
      <c r="U203" s="7">
        <v>6.9000000000000006E-2</v>
      </c>
      <c r="V203" s="7">
        <v>0.129</v>
      </c>
      <c r="W203" s="7" t="s">
        <v>166</v>
      </c>
      <c r="X203" s="7" t="s">
        <v>167</v>
      </c>
      <c r="Y203" s="7" t="s">
        <v>167</v>
      </c>
      <c r="Z203" s="11">
        <f t="shared" si="10"/>
        <v>0.22200000000000003</v>
      </c>
      <c r="AA203" s="12">
        <f t="shared" si="11"/>
        <v>7.4953318805773939E-2</v>
      </c>
    </row>
    <row r="204" spans="1:27" x14ac:dyDescent="0.25">
      <c r="A204" s="16" t="s">
        <v>67</v>
      </c>
      <c r="B204" s="7" t="s">
        <v>166</v>
      </c>
      <c r="C204" s="7" t="s">
        <v>167</v>
      </c>
      <c r="D204" s="7" t="s">
        <v>167</v>
      </c>
      <c r="E204" s="7" t="s">
        <v>166</v>
      </c>
      <c r="F204" s="7" t="s">
        <v>167</v>
      </c>
      <c r="G204" s="7" t="s">
        <v>167</v>
      </c>
      <c r="H204" s="7" t="s">
        <v>166</v>
      </c>
      <c r="I204" s="7" t="s">
        <v>167</v>
      </c>
      <c r="J204" s="7" t="s">
        <v>167</v>
      </c>
      <c r="K204" s="7">
        <v>0.23599999999999999</v>
      </c>
      <c r="L204" s="7">
        <v>4.7E-2</v>
      </c>
      <c r="M204" s="7">
        <v>8.48E-2</v>
      </c>
      <c r="N204" s="7" t="s">
        <v>166</v>
      </c>
      <c r="O204" s="7" t="s">
        <v>167</v>
      </c>
      <c r="P204" s="7" t="s">
        <v>167</v>
      </c>
      <c r="Q204" s="7" t="s">
        <v>166</v>
      </c>
      <c r="R204" s="7" t="s">
        <v>167</v>
      </c>
      <c r="S204" s="7" t="s">
        <v>167</v>
      </c>
      <c r="T204" s="7" t="s">
        <v>166</v>
      </c>
      <c r="U204" s="7" t="s">
        <v>167</v>
      </c>
      <c r="V204" s="7" t="s">
        <v>167</v>
      </c>
      <c r="W204" s="7" t="s">
        <v>166</v>
      </c>
      <c r="X204" s="7" t="s">
        <v>167</v>
      </c>
      <c r="Y204" s="7" t="s">
        <v>167</v>
      </c>
      <c r="Z204" s="11">
        <f t="shared" si="10"/>
        <v>0.23599999999999999</v>
      </c>
      <c r="AA204" s="12" t="s">
        <v>167</v>
      </c>
    </row>
    <row r="205" spans="1:27" x14ac:dyDescent="0.25">
      <c r="A205" s="16" t="s">
        <v>68</v>
      </c>
      <c r="B205" s="7" t="s">
        <v>166</v>
      </c>
      <c r="C205" s="7" t="s">
        <v>167</v>
      </c>
      <c r="D205" s="7" t="s">
        <v>167</v>
      </c>
      <c r="E205" s="7" t="s">
        <v>166</v>
      </c>
      <c r="F205" s="7" t="s">
        <v>167</v>
      </c>
      <c r="G205" s="7" t="s">
        <v>167</v>
      </c>
      <c r="H205" s="7" t="s">
        <v>166</v>
      </c>
      <c r="I205" s="7" t="s">
        <v>167</v>
      </c>
      <c r="J205" s="7" t="s">
        <v>167</v>
      </c>
      <c r="K205" s="7" t="s">
        <v>166</v>
      </c>
      <c r="L205" s="7" t="s">
        <v>167</v>
      </c>
      <c r="M205" s="7" t="s">
        <v>167</v>
      </c>
      <c r="N205" s="7" t="s">
        <v>166</v>
      </c>
      <c r="O205" s="7" t="s">
        <v>167</v>
      </c>
      <c r="P205" s="7" t="s">
        <v>167</v>
      </c>
      <c r="Q205" s="7" t="s">
        <v>166</v>
      </c>
      <c r="R205" s="7" t="s">
        <v>167</v>
      </c>
      <c r="S205" s="7" t="s">
        <v>167</v>
      </c>
      <c r="T205" s="7" t="s">
        <v>166</v>
      </c>
      <c r="U205" s="7" t="s">
        <v>167</v>
      </c>
      <c r="V205" s="7" t="s">
        <v>167</v>
      </c>
      <c r="W205" s="7" t="s">
        <v>166</v>
      </c>
      <c r="X205" s="7" t="s">
        <v>167</v>
      </c>
      <c r="Y205" s="7" t="s">
        <v>167</v>
      </c>
      <c r="Z205" s="11" t="s">
        <v>167</v>
      </c>
      <c r="AA205" s="12" t="s">
        <v>167</v>
      </c>
    </row>
    <row r="206" spans="1:27" x14ac:dyDescent="0.25">
      <c r="A206" s="16" t="s">
        <v>69</v>
      </c>
      <c r="B206" s="7">
        <v>2.23</v>
      </c>
      <c r="C206" s="7">
        <v>0.23</v>
      </c>
      <c r="D206" s="7">
        <v>0.17699999999999999</v>
      </c>
      <c r="E206" s="7">
        <v>0.432</v>
      </c>
      <c r="F206" s="7">
        <v>7.6999999999999999E-2</v>
      </c>
      <c r="G206" s="7">
        <v>0.123</v>
      </c>
      <c r="H206" s="7" t="s">
        <v>166</v>
      </c>
      <c r="I206" s="7" t="s">
        <v>167</v>
      </c>
      <c r="J206" s="7" t="s">
        <v>167</v>
      </c>
      <c r="K206" s="7">
        <v>0.21199999999999999</v>
      </c>
      <c r="L206" s="7">
        <v>5.0999999999999997E-2</v>
      </c>
      <c r="M206" s="7">
        <v>9.3899999999999997E-2</v>
      </c>
      <c r="N206" s="7" t="s">
        <v>166</v>
      </c>
      <c r="O206" s="7" t="s">
        <v>167</v>
      </c>
      <c r="P206" s="7" t="s">
        <v>167</v>
      </c>
      <c r="Q206" s="7" t="s">
        <v>166</v>
      </c>
      <c r="R206" s="7" t="s">
        <v>167</v>
      </c>
      <c r="S206" s="7" t="s">
        <v>167</v>
      </c>
      <c r="T206" s="7" t="s">
        <v>166</v>
      </c>
      <c r="U206" s="7" t="s">
        <v>167</v>
      </c>
      <c r="V206" s="7" t="s">
        <v>167</v>
      </c>
      <c r="W206" s="7" t="s">
        <v>166</v>
      </c>
      <c r="X206" s="7" t="s">
        <v>167</v>
      </c>
      <c r="Y206" s="7" t="s">
        <v>167</v>
      </c>
      <c r="Z206" s="11">
        <f t="shared" si="10"/>
        <v>0.95800000000000007</v>
      </c>
      <c r="AA206" s="12">
        <f t="shared" si="11"/>
        <v>1.1070627805142761</v>
      </c>
    </row>
    <row r="207" spans="1:27" x14ac:dyDescent="0.25">
      <c r="A207" s="16" t="s">
        <v>70</v>
      </c>
      <c r="B207" s="7">
        <v>0.38</v>
      </c>
      <c r="C207" s="7">
        <v>0.1</v>
      </c>
      <c r="D207" s="7">
        <v>0.23300000000000001</v>
      </c>
      <c r="E207" s="7">
        <v>0.32600000000000001</v>
      </c>
      <c r="F207" s="7">
        <v>6.0999999999999999E-2</v>
      </c>
      <c r="G207" s="7">
        <v>0.11</v>
      </c>
      <c r="H207" s="7">
        <v>0.27200000000000002</v>
      </c>
      <c r="I207" s="7">
        <v>5.3999999999999999E-2</v>
      </c>
      <c r="J207" s="7">
        <v>0.10299999999999999</v>
      </c>
      <c r="K207" s="7">
        <v>0.17899999999999999</v>
      </c>
      <c r="L207" s="7">
        <v>4.8000000000000001E-2</v>
      </c>
      <c r="M207" s="7">
        <v>0.10199999999999999</v>
      </c>
      <c r="N207" s="7">
        <v>1.56</v>
      </c>
      <c r="O207" s="7">
        <v>0.15</v>
      </c>
      <c r="P207" s="7">
        <v>0.161</v>
      </c>
      <c r="Q207" s="7">
        <v>0.91</v>
      </c>
      <c r="R207" s="7">
        <v>0.12</v>
      </c>
      <c r="S207" s="7">
        <v>0.19600000000000001</v>
      </c>
      <c r="T207" s="7">
        <v>0.46</v>
      </c>
      <c r="U207" s="7">
        <v>0.12</v>
      </c>
      <c r="V207" s="7">
        <v>0.23300000000000001</v>
      </c>
      <c r="W207" s="7">
        <v>1.29</v>
      </c>
      <c r="X207" s="7">
        <v>0.17</v>
      </c>
      <c r="Y207" s="7">
        <v>0.23799999999999999</v>
      </c>
      <c r="Z207" s="11">
        <f t="shared" si="10"/>
        <v>0.67212500000000008</v>
      </c>
      <c r="AA207" s="12">
        <f t="shared" si="11"/>
        <v>0.51825047377829625</v>
      </c>
    </row>
    <row r="208" spans="1:27" x14ac:dyDescent="0.25">
      <c r="A208" s="16" t="s">
        <v>71</v>
      </c>
      <c r="B208" s="7" t="s">
        <v>166</v>
      </c>
      <c r="C208" s="7" t="s">
        <v>167</v>
      </c>
      <c r="D208" s="7" t="s">
        <v>167</v>
      </c>
      <c r="E208" s="7" t="s">
        <v>166</v>
      </c>
      <c r="F208" s="7" t="s">
        <v>167</v>
      </c>
      <c r="G208" s="7" t="s">
        <v>167</v>
      </c>
      <c r="H208" s="7" t="s">
        <v>166</v>
      </c>
      <c r="I208" s="7" t="s">
        <v>167</v>
      </c>
      <c r="J208" s="7" t="s">
        <v>167</v>
      </c>
      <c r="K208" s="7">
        <v>0.29299999999999998</v>
      </c>
      <c r="L208" s="7">
        <v>3.7999999999999999E-2</v>
      </c>
      <c r="M208" s="7">
        <v>6.4899999999999999E-2</v>
      </c>
      <c r="N208" s="7" t="s">
        <v>166</v>
      </c>
      <c r="O208" s="7" t="s">
        <v>167</v>
      </c>
      <c r="P208" s="7" t="s">
        <v>167</v>
      </c>
      <c r="Q208" s="7" t="s">
        <v>166</v>
      </c>
      <c r="R208" s="7" t="s">
        <v>167</v>
      </c>
      <c r="S208" s="7" t="s">
        <v>167</v>
      </c>
      <c r="T208" s="7" t="s">
        <v>166</v>
      </c>
      <c r="U208" s="7" t="s">
        <v>167</v>
      </c>
      <c r="V208" s="7" t="s">
        <v>167</v>
      </c>
      <c r="W208" s="7" t="s">
        <v>166</v>
      </c>
      <c r="X208" s="7" t="s">
        <v>167</v>
      </c>
      <c r="Y208" s="7" t="s">
        <v>167</v>
      </c>
      <c r="Z208" s="11">
        <f t="shared" si="10"/>
        <v>0.29299999999999998</v>
      </c>
      <c r="AA208" s="12" t="s">
        <v>167</v>
      </c>
    </row>
    <row r="209" spans="1:27" x14ac:dyDescent="0.25">
      <c r="A209" s="16" t="s">
        <v>72</v>
      </c>
      <c r="B209" s="7">
        <v>0.86199999999999999</v>
      </c>
      <c r="C209" s="7">
        <v>7.0000000000000007E-2</v>
      </c>
      <c r="D209" s="7">
        <v>5.1299999999999998E-2</v>
      </c>
      <c r="E209" s="7" t="s">
        <v>166</v>
      </c>
      <c r="F209" s="7" t="s">
        <v>167</v>
      </c>
      <c r="G209" s="7" t="s">
        <v>167</v>
      </c>
      <c r="H209" s="7" t="s">
        <v>166</v>
      </c>
      <c r="I209" s="7" t="s">
        <v>167</v>
      </c>
      <c r="J209" s="7" t="s">
        <v>167</v>
      </c>
      <c r="K209" s="7" t="s">
        <v>166</v>
      </c>
      <c r="L209" s="7" t="s">
        <v>167</v>
      </c>
      <c r="M209" s="7" t="s">
        <v>167</v>
      </c>
      <c r="N209" s="7" t="s">
        <v>166</v>
      </c>
      <c r="O209" s="7" t="s">
        <v>167</v>
      </c>
      <c r="P209" s="7" t="s">
        <v>167</v>
      </c>
      <c r="Q209" s="7">
        <v>8.6999999999999994E-2</v>
      </c>
      <c r="R209" s="7">
        <v>2.9000000000000001E-2</v>
      </c>
      <c r="S209" s="7">
        <v>5.9299999999999999E-2</v>
      </c>
      <c r="T209" s="7">
        <v>5.5E-2</v>
      </c>
      <c r="U209" s="7">
        <v>2.5000000000000001E-2</v>
      </c>
      <c r="V209" s="7">
        <v>5.1799999999999999E-2</v>
      </c>
      <c r="W209" s="7" t="s">
        <v>166</v>
      </c>
      <c r="X209" s="7" t="s">
        <v>167</v>
      </c>
      <c r="Y209" s="7" t="s">
        <v>167</v>
      </c>
      <c r="Z209" s="11">
        <f t="shared" si="10"/>
        <v>0.33466666666666667</v>
      </c>
      <c r="AA209" s="12">
        <f t="shared" si="11"/>
        <v>0.45696425826680731</v>
      </c>
    </row>
    <row r="210" spans="1:27" ht="13.8" thickBot="1" x14ac:dyDescent="0.3">
      <c r="A210" s="17" t="s">
        <v>73</v>
      </c>
      <c r="B210" s="8">
        <v>0.16400000000000001</v>
      </c>
      <c r="C210" s="8">
        <v>3.3000000000000002E-2</v>
      </c>
      <c r="D210" s="8">
        <v>5.8500000000000003E-2</v>
      </c>
      <c r="E210" s="8" t="s">
        <v>166</v>
      </c>
      <c r="F210" s="8" t="s">
        <v>167</v>
      </c>
      <c r="G210" s="8" t="s">
        <v>167</v>
      </c>
      <c r="H210" s="8" t="s">
        <v>166</v>
      </c>
      <c r="I210" s="8" t="s">
        <v>167</v>
      </c>
      <c r="J210" s="8" t="s">
        <v>167</v>
      </c>
      <c r="K210" s="8" t="s">
        <v>166</v>
      </c>
      <c r="L210" s="8" t="s">
        <v>167</v>
      </c>
      <c r="M210" s="8" t="s">
        <v>167</v>
      </c>
      <c r="N210" s="8" t="s">
        <v>166</v>
      </c>
      <c r="O210" s="8" t="s">
        <v>167</v>
      </c>
      <c r="P210" s="8" t="s">
        <v>167</v>
      </c>
      <c r="Q210" s="8" t="s">
        <v>166</v>
      </c>
      <c r="R210" s="8" t="s">
        <v>167</v>
      </c>
      <c r="S210" s="8" t="s">
        <v>167</v>
      </c>
      <c r="T210" s="8" t="s">
        <v>166</v>
      </c>
      <c r="U210" s="8" t="s">
        <v>167</v>
      </c>
      <c r="V210" s="8" t="s">
        <v>167</v>
      </c>
      <c r="W210" s="8" t="s">
        <v>166</v>
      </c>
      <c r="X210" s="8" t="s">
        <v>167</v>
      </c>
      <c r="Y210" s="8" t="s">
        <v>167</v>
      </c>
      <c r="Z210" s="13">
        <f t="shared" si="10"/>
        <v>0.16400000000000001</v>
      </c>
      <c r="AA210" s="14" t="s">
        <v>167</v>
      </c>
    </row>
    <row r="211" spans="1:27" ht="13.8" thickBot="1" x14ac:dyDescent="0.3">
      <c r="N211" s="19"/>
      <c r="O211" s="19"/>
    </row>
    <row r="212" spans="1:27" x14ac:dyDescent="0.25">
      <c r="A212" s="15"/>
      <c r="B212" s="6" t="s">
        <v>119</v>
      </c>
      <c r="C212" s="6" t="s">
        <v>84</v>
      </c>
      <c r="D212" s="6" t="s">
        <v>150</v>
      </c>
      <c r="E212" s="6" t="s">
        <v>151</v>
      </c>
      <c r="F212" s="6" t="s">
        <v>84</v>
      </c>
      <c r="G212" s="6" t="s">
        <v>150</v>
      </c>
      <c r="H212" s="6" t="s">
        <v>120</v>
      </c>
      <c r="I212" s="6" t="s">
        <v>84</v>
      </c>
      <c r="J212" s="6" t="s">
        <v>150</v>
      </c>
      <c r="K212" s="6" t="s">
        <v>121</v>
      </c>
      <c r="L212" s="6" t="s">
        <v>84</v>
      </c>
      <c r="M212" s="6" t="s">
        <v>150</v>
      </c>
      <c r="N212" s="9" t="s">
        <v>168</v>
      </c>
      <c r="O212" s="10" t="s">
        <v>169</v>
      </c>
    </row>
    <row r="213" spans="1:27" x14ac:dyDescent="0.25">
      <c r="A213" s="16" t="s">
        <v>41</v>
      </c>
      <c r="B213" s="7">
        <v>242.75</v>
      </c>
      <c r="C213" s="7">
        <v>9.94</v>
      </c>
      <c r="D213" s="7">
        <v>6.1899999999999997E-2</v>
      </c>
      <c r="E213" s="7">
        <v>47.16</v>
      </c>
      <c r="F213" s="7">
        <v>2.0699999999999998</v>
      </c>
      <c r="G213" s="7">
        <v>0.35799999999999998</v>
      </c>
      <c r="H213" s="7">
        <v>53.69</v>
      </c>
      <c r="I213" s="7">
        <v>2.36</v>
      </c>
      <c r="J213" s="7">
        <v>0.221</v>
      </c>
      <c r="K213" s="7">
        <v>444.15</v>
      </c>
      <c r="L213" s="7">
        <v>19.100000000000001</v>
      </c>
      <c r="M213" s="7">
        <v>7.4499999999999997E-2</v>
      </c>
      <c r="N213" s="11">
        <f>AVERAGE(B213,E213,H213,K213)</f>
        <v>196.9375</v>
      </c>
      <c r="O213" s="12">
        <f>STDEV(B213,E213,H213,K213)</f>
        <v>188.11871347192798</v>
      </c>
    </row>
    <row r="214" spans="1:27" x14ac:dyDescent="0.25">
      <c r="A214" s="16" t="s">
        <v>42</v>
      </c>
      <c r="B214" s="7">
        <v>1475.14</v>
      </c>
      <c r="C214" s="7">
        <v>90.11</v>
      </c>
      <c r="D214" s="7">
        <v>0.11600000000000001</v>
      </c>
      <c r="E214" s="7">
        <v>242.92</v>
      </c>
      <c r="F214" s="7">
        <v>15.59</v>
      </c>
      <c r="G214" s="7">
        <v>0.78800000000000003</v>
      </c>
      <c r="H214" s="7">
        <v>537.15</v>
      </c>
      <c r="I214" s="7">
        <v>35.229999999999997</v>
      </c>
      <c r="J214" s="7">
        <v>0.38700000000000001</v>
      </c>
      <c r="K214" s="7">
        <v>1695.01</v>
      </c>
      <c r="L214" s="7">
        <v>113.77</v>
      </c>
      <c r="M214" s="7">
        <v>0.21099999999999999</v>
      </c>
      <c r="N214" s="11">
        <f t="shared" ref="N214:N245" si="12">AVERAGE(B214,E214,H214,K214)</f>
        <v>987.55500000000006</v>
      </c>
      <c r="O214" s="12">
        <f t="shared" ref="O214:O245" si="13">STDEV(B214,E214,H214,K214)</f>
        <v>706.06365541642208</v>
      </c>
    </row>
    <row r="215" spans="1:27" x14ac:dyDescent="0.25">
      <c r="A215" s="16" t="s">
        <v>43</v>
      </c>
      <c r="B215" s="7">
        <v>2943.83</v>
      </c>
      <c r="C215" s="7">
        <v>178.85</v>
      </c>
      <c r="D215" s="7">
        <v>60.03</v>
      </c>
      <c r="E215" s="7">
        <v>423.88</v>
      </c>
      <c r="F215" s="7">
        <v>134.94</v>
      </c>
      <c r="G215" s="7">
        <v>338.85</v>
      </c>
      <c r="H215" s="7">
        <v>1401.63</v>
      </c>
      <c r="I215" s="7">
        <v>122.3</v>
      </c>
      <c r="J215" s="7">
        <v>190.07</v>
      </c>
      <c r="K215" s="7">
        <v>7928.66</v>
      </c>
      <c r="L215" s="7">
        <v>505.9</v>
      </c>
      <c r="M215" s="7">
        <v>72.510000000000005</v>
      </c>
      <c r="N215" s="11">
        <f t="shared" si="12"/>
        <v>3174.5</v>
      </c>
      <c r="O215" s="12">
        <f t="shared" si="13"/>
        <v>3334.8775277761947</v>
      </c>
    </row>
    <row r="216" spans="1:27" x14ac:dyDescent="0.25">
      <c r="A216" s="16" t="s">
        <v>44</v>
      </c>
      <c r="B216" s="7">
        <v>0.80100000000000005</v>
      </c>
      <c r="C216" s="7">
        <v>5.6000000000000001E-2</v>
      </c>
      <c r="D216" s="7">
        <v>4.6699999999999998E-2</v>
      </c>
      <c r="E216" s="7" t="s">
        <v>166</v>
      </c>
      <c r="F216" s="7" t="s">
        <v>167</v>
      </c>
      <c r="G216" s="7" t="s">
        <v>167</v>
      </c>
      <c r="H216" s="7">
        <v>1.06</v>
      </c>
      <c r="I216" s="7">
        <v>0.11</v>
      </c>
      <c r="J216" s="7">
        <v>0.153</v>
      </c>
      <c r="K216" s="7">
        <v>1.52</v>
      </c>
      <c r="L216" s="7">
        <v>0.1</v>
      </c>
      <c r="M216" s="7">
        <v>5.5300000000000002E-2</v>
      </c>
      <c r="N216" s="11">
        <f t="shared" si="12"/>
        <v>1.127</v>
      </c>
      <c r="O216" s="12">
        <f t="shared" si="13"/>
        <v>0.36415244060695262</v>
      </c>
    </row>
    <row r="217" spans="1:27" x14ac:dyDescent="0.25">
      <c r="A217" s="16" t="s">
        <v>45</v>
      </c>
      <c r="B217" s="7">
        <v>359.47</v>
      </c>
      <c r="C217" s="7">
        <v>17.899999999999999</v>
      </c>
      <c r="D217" s="7">
        <v>0.44500000000000001</v>
      </c>
      <c r="E217" s="7">
        <v>313.81</v>
      </c>
      <c r="F217" s="7">
        <v>16.62</v>
      </c>
      <c r="G217" s="7">
        <v>2.31</v>
      </c>
      <c r="H217" s="7">
        <v>942.29</v>
      </c>
      <c r="I217" s="7">
        <v>49.46</v>
      </c>
      <c r="J217" s="7">
        <v>1.22</v>
      </c>
      <c r="K217" s="7">
        <v>1397.87</v>
      </c>
      <c r="L217" s="7">
        <v>74.08</v>
      </c>
      <c r="M217" s="7">
        <v>0.52900000000000003</v>
      </c>
      <c r="N217" s="11">
        <f t="shared" si="12"/>
        <v>753.3599999999999</v>
      </c>
      <c r="O217" s="12">
        <f t="shared" si="13"/>
        <v>516.21740239295821</v>
      </c>
    </row>
    <row r="218" spans="1:27" x14ac:dyDescent="0.25">
      <c r="A218" s="16" t="s">
        <v>46</v>
      </c>
      <c r="B218" s="7">
        <v>1543.12</v>
      </c>
      <c r="C218" s="7">
        <v>62.13</v>
      </c>
      <c r="D218" s="7">
        <v>3.5799999999999998E-2</v>
      </c>
      <c r="E218" s="7">
        <v>1632.48</v>
      </c>
      <c r="F218" s="7">
        <v>67.22</v>
      </c>
      <c r="G218" s="7">
        <v>0.20499999999999999</v>
      </c>
      <c r="H218" s="7">
        <v>1628.7</v>
      </c>
      <c r="I218" s="7">
        <v>67.849999999999994</v>
      </c>
      <c r="J218" s="7">
        <v>0.15</v>
      </c>
      <c r="K218" s="7">
        <v>1454.97</v>
      </c>
      <c r="L218" s="7">
        <v>61.32</v>
      </c>
      <c r="M218" s="7">
        <v>4.4999999999999998E-2</v>
      </c>
      <c r="N218" s="11">
        <f t="shared" si="12"/>
        <v>1564.8175000000001</v>
      </c>
      <c r="O218" s="12">
        <f t="shared" si="13"/>
        <v>84.0564145380946</v>
      </c>
    </row>
    <row r="219" spans="1:27" x14ac:dyDescent="0.25">
      <c r="A219" s="16" t="s">
        <v>47</v>
      </c>
      <c r="B219" s="7">
        <v>35.78</v>
      </c>
      <c r="C219" s="7">
        <v>1.48</v>
      </c>
      <c r="D219" s="7">
        <v>1.5</v>
      </c>
      <c r="E219" s="7">
        <v>11.73</v>
      </c>
      <c r="F219" s="7">
        <v>3.23</v>
      </c>
      <c r="G219" s="7">
        <v>8.0500000000000007</v>
      </c>
      <c r="H219" s="7">
        <v>67.8</v>
      </c>
      <c r="I219" s="7">
        <v>3.38</v>
      </c>
      <c r="J219" s="7">
        <v>4.6500000000000004</v>
      </c>
      <c r="K219" s="7">
        <v>79.959999999999994</v>
      </c>
      <c r="L219" s="7">
        <v>2.97</v>
      </c>
      <c r="M219" s="7">
        <v>1.73</v>
      </c>
      <c r="N219" s="11">
        <f t="shared" si="12"/>
        <v>48.817499999999995</v>
      </c>
      <c r="O219" s="12">
        <f t="shared" si="13"/>
        <v>30.960456903389947</v>
      </c>
    </row>
    <row r="220" spans="1:27" x14ac:dyDescent="0.25">
      <c r="A220" s="16" t="s">
        <v>48</v>
      </c>
      <c r="B220" s="7">
        <v>198.38</v>
      </c>
      <c r="C220" s="7">
        <v>9.23</v>
      </c>
      <c r="D220" s="7">
        <v>0.19800000000000001</v>
      </c>
      <c r="E220" s="7">
        <v>188.13</v>
      </c>
      <c r="F220" s="7">
        <v>9.07</v>
      </c>
      <c r="G220" s="7">
        <v>1.1100000000000001</v>
      </c>
      <c r="H220" s="7">
        <v>221.86</v>
      </c>
      <c r="I220" s="7">
        <v>10.85</v>
      </c>
      <c r="J220" s="7">
        <v>0.65400000000000003</v>
      </c>
      <c r="K220" s="7">
        <v>221.9</v>
      </c>
      <c r="L220" s="7">
        <v>11</v>
      </c>
      <c r="M220" s="7">
        <v>0.24199999999999999</v>
      </c>
      <c r="N220" s="11">
        <f t="shared" si="12"/>
        <v>207.5675</v>
      </c>
      <c r="O220" s="12">
        <f t="shared" si="13"/>
        <v>17.0481932082748</v>
      </c>
    </row>
    <row r="221" spans="1:27" x14ac:dyDescent="0.25">
      <c r="A221" s="16" t="s">
        <v>49</v>
      </c>
      <c r="B221" s="7">
        <v>6.59</v>
      </c>
      <c r="C221" s="7">
        <v>0.35</v>
      </c>
      <c r="D221" s="7">
        <v>9.9100000000000004E-3</v>
      </c>
      <c r="E221" s="7">
        <v>3.08</v>
      </c>
      <c r="F221" s="7">
        <v>0.2</v>
      </c>
      <c r="G221" s="7">
        <v>8.2500000000000004E-2</v>
      </c>
      <c r="H221" s="7">
        <v>5.45</v>
      </c>
      <c r="I221" s="7">
        <v>0.33</v>
      </c>
      <c r="J221" s="7">
        <v>7.17E-2</v>
      </c>
      <c r="K221" s="7">
        <v>9.4600000000000009</v>
      </c>
      <c r="L221" s="7">
        <v>0.53</v>
      </c>
      <c r="M221" s="7">
        <v>2.6599999999999999E-2</v>
      </c>
      <c r="N221" s="11">
        <f t="shared" si="12"/>
        <v>6.1450000000000005</v>
      </c>
      <c r="O221" s="12">
        <f t="shared" si="13"/>
        <v>2.6498113140372852</v>
      </c>
    </row>
    <row r="222" spans="1:27" x14ac:dyDescent="0.25">
      <c r="A222" s="16" t="s">
        <v>50</v>
      </c>
      <c r="B222" s="7">
        <v>19.36</v>
      </c>
      <c r="C222" s="7">
        <v>1.19</v>
      </c>
      <c r="D222" s="7">
        <v>9.7100000000000006E-2</v>
      </c>
      <c r="E222" s="7">
        <v>25.29</v>
      </c>
      <c r="F222" s="7">
        <v>1.7</v>
      </c>
      <c r="G222" s="7">
        <v>0.48299999999999998</v>
      </c>
      <c r="H222" s="7">
        <v>20.95</v>
      </c>
      <c r="I222" s="7">
        <v>1.45</v>
      </c>
      <c r="J222" s="7">
        <v>0.29099999999999998</v>
      </c>
      <c r="K222" s="7">
        <v>33.630000000000003</v>
      </c>
      <c r="L222" s="7">
        <v>2.2000000000000002</v>
      </c>
      <c r="M222" s="7">
        <v>0.12</v>
      </c>
      <c r="N222" s="11">
        <f t="shared" si="12"/>
        <v>24.807499999999997</v>
      </c>
      <c r="O222" s="12">
        <f t="shared" si="13"/>
        <v>6.3933526676801957</v>
      </c>
    </row>
    <row r="223" spans="1:27" x14ac:dyDescent="0.25">
      <c r="A223" s="16" t="s">
        <v>51</v>
      </c>
      <c r="B223" s="7">
        <v>51.04</v>
      </c>
      <c r="C223" s="7">
        <v>2.98</v>
      </c>
      <c r="D223" s="7">
        <v>0.311</v>
      </c>
      <c r="E223" s="7" t="s">
        <v>166</v>
      </c>
      <c r="F223" s="7" t="s">
        <v>167</v>
      </c>
      <c r="G223" s="7" t="s">
        <v>167</v>
      </c>
      <c r="H223" s="7">
        <v>14.13</v>
      </c>
      <c r="I223" s="7">
        <v>1.1000000000000001</v>
      </c>
      <c r="J223" s="7">
        <v>0.95599999999999996</v>
      </c>
      <c r="K223" s="7">
        <v>82.06</v>
      </c>
      <c r="L223" s="7">
        <v>5.14</v>
      </c>
      <c r="M223" s="7">
        <v>0.33800000000000002</v>
      </c>
      <c r="N223" s="11">
        <f t="shared" si="12"/>
        <v>49.076666666666675</v>
      </c>
      <c r="O223" s="12">
        <f t="shared" si="13"/>
        <v>34.007532008855513</v>
      </c>
    </row>
    <row r="224" spans="1:27" x14ac:dyDescent="0.25">
      <c r="A224" s="16" t="s">
        <v>52</v>
      </c>
      <c r="B224" s="7">
        <v>15.71</v>
      </c>
      <c r="C224" s="7">
        <v>1.38</v>
      </c>
      <c r="D224" s="7">
        <v>0.26400000000000001</v>
      </c>
      <c r="E224" s="7">
        <v>16.309999999999999</v>
      </c>
      <c r="F224" s="7">
        <v>1.73</v>
      </c>
      <c r="G224" s="7">
        <v>1.29</v>
      </c>
      <c r="H224" s="7">
        <v>26.41</v>
      </c>
      <c r="I224" s="7">
        <v>2.58</v>
      </c>
      <c r="J224" s="7">
        <v>0.72699999999999998</v>
      </c>
      <c r="K224" s="7">
        <v>16.41</v>
      </c>
      <c r="L224" s="7">
        <v>1.58</v>
      </c>
      <c r="M224" s="7">
        <v>0.28499999999999998</v>
      </c>
      <c r="N224" s="11">
        <f t="shared" si="12"/>
        <v>18.709999999999997</v>
      </c>
      <c r="O224" s="12">
        <f t="shared" si="13"/>
        <v>5.1426322702159899</v>
      </c>
    </row>
    <row r="225" spans="1:15" x14ac:dyDescent="0.25">
      <c r="A225" s="16" t="s">
        <v>53</v>
      </c>
      <c r="B225" s="7">
        <v>10.039999999999999</v>
      </c>
      <c r="C225" s="7">
        <v>0.44</v>
      </c>
      <c r="D225" s="7">
        <v>3.4299999999999997E-2</v>
      </c>
      <c r="E225" s="7">
        <v>14.61</v>
      </c>
      <c r="F225" s="7">
        <v>0.7</v>
      </c>
      <c r="G225" s="7">
        <v>8.8900000000000007E-2</v>
      </c>
      <c r="H225" s="7">
        <v>8</v>
      </c>
      <c r="I225" s="7">
        <v>0.43</v>
      </c>
      <c r="J225" s="7">
        <v>9.0399999999999994E-2</v>
      </c>
      <c r="K225" s="7">
        <v>5.19</v>
      </c>
      <c r="L225" s="7">
        <v>0.26</v>
      </c>
      <c r="M225" s="7">
        <v>3.95E-2</v>
      </c>
      <c r="N225" s="11">
        <f t="shared" si="12"/>
        <v>9.4599999999999991</v>
      </c>
      <c r="O225" s="12">
        <f t="shared" si="13"/>
        <v>3.9675097143338363</v>
      </c>
    </row>
    <row r="226" spans="1:15" x14ac:dyDescent="0.25">
      <c r="A226" s="16" t="s">
        <v>54</v>
      </c>
      <c r="B226" s="7" t="s">
        <v>166</v>
      </c>
      <c r="C226" s="7" t="s">
        <v>167</v>
      </c>
      <c r="D226" s="7" t="s">
        <v>167</v>
      </c>
      <c r="E226" s="7" t="s">
        <v>166</v>
      </c>
      <c r="F226" s="7" t="s">
        <v>167</v>
      </c>
      <c r="G226" s="7" t="s">
        <v>167</v>
      </c>
      <c r="H226" s="7" t="s">
        <v>166</v>
      </c>
      <c r="I226" s="7" t="s">
        <v>167</v>
      </c>
      <c r="J226" s="7" t="s">
        <v>167</v>
      </c>
      <c r="K226" s="7" t="s">
        <v>166</v>
      </c>
      <c r="L226" s="7" t="s">
        <v>167</v>
      </c>
      <c r="M226" s="7" t="s">
        <v>167</v>
      </c>
      <c r="N226" s="11" t="s">
        <v>167</v>
      </c>
      <c r="O226" s="12" t="s">
        <v>167</v>
      </c>
    </row>
    <row r="227" spans="1:15" x14ac:dyDescent="0.25">
      <c r="A227" s="16" t="s">
        <v>55</v>
      </c>
      <c r="B227" s="7">
        <v>0.73599999999999999</v>
      </c>
      <c r="C227" s="7">
        <v>4.5999999999999999E-2</v>
      </c>
      <c r="D227" s="7">
        <v>7.8799999999999999E-3</v>
      </c>
      <c r="E227" s="7">
        <v>0.22700000000000001</v>
      </c>
      <c r="F227" s="7">
        <v>3.1E-2</v>
      </c>
      <c r="G227" s="7">
        <v>3.5900000000000001E-2</v>
      </c>
      <c r="H227" s="7">
        <v>0.182</v>
      </c>
      <c r="I227" s="7">
        <v>2.5999999999999999E-2</v>
      </c>
      <c r="J227" s="7">
        <v>2.2700000000000001E-2</v>
      </c>
      <c r="K227" s="7">
        <v>3.63</v>
      </c>
      <c r="L227" s="7">
        <v>0.21</v>
      </c>
      <c r="M227" s="7">
        <v>9.4900000000000002E-3</v>
      </c>
      <c r="N227" s="11">
        <v>0</v>
      </c>
      <c r="O227" s="12">
        <f t="shared" si="13"/>
        <v>1.6434813405288988</v>
      </c>
    </row>
    <row r="228" spans="1:15" x14ac:dyDescent="0.25">
      <c r="A228" s="16" t="s">
        <v>56</v>
      </c>
      <c r="B228" s="7">
        <v>0.23300000000000001</v>
      </c>
      <c r="C228" s="7">
        <v>2.4E-2</v>
      </c>
      <c r="D228" s="7">
        <v>0</v>
      </c>
      <c r="E228" s="7">
        <v>0.17499999999999999</v>
      </c>
      <c r="F228" s="7">
        <v>4.4999999999999998E-2</v>
      </c>
      <c r="G228" s="7">
        <v>8.2100000000000006E-2</v>
      </c>
      <c r="H228" s="7">
        <v>6.3E-2</v>
      </c>
      <c r="I228" s="7">
        <v>3.3000000000000002E-2</v>
      </c>
      <c r="J228" s="7">
        <v>6.1400000000000003E-2</v>
      </c>
      <c r="K228" s="7">
        <v>4.09</v>
      </c>
      <c r="L228" s="7">
        <v>0.27</v>
      </c>
      <c r="M228" s="7">
        <v>2.3E-2</v>
      </c>
      <c r="N228" s="11">
        <f t="shared" si="12"/>
        <v>1.14025</v>
      </c>
      <c r="O228" s="12">
        <f t="shared" si="13"/>
        <v>1.967765462819862</v>
      </c>
    </row>
    <row r="229" spans="1:15" x14ac:dyDescent="0.25">
      <c r="A229" s="16" t="s">
        <v>57</v>
      </c>
      <c r="B229" s="7">
        <v>8.8999999999999996E-2</v>
      </c>
      <c r="C229" s="7">
        <v>1.0999999999999999E-2</v>
      </c>
      <c r="D229" s="7">
        <v>5.0800000000000003E-3</v>
      </c>
      <c r="E229" s="7">
        <v>0.16800000000000001</v>
      </c>
      <c r="F229" s="7">
        <v>0.03</v>
      </c>
      <c r="G229" s="7">
        <v>4.3400000000000001E-2</v>
      </c>
      <c r="H229" s="7">
        <v>0.17199999999999999</v>
      </c>
      <c r="I229" s="7">
        <v>2.8000000000000001E-2</v>
      </c>
      <c r="J229" s="7">
        <v>3.1899999999999998E-2</v>
      </c>
      <c r="K229" s="7">
        <v>10.28</v>
      </c>
      <c r="L229" s="7">
        <v>0.61</v>
      </c>
      <c r="M229" s="7">
        <v>1.12E-2</v>
      </c>
      <c r="N229" s="11">
        <f t="shared" si="12"/>
        <v>2.6772499999999999</v>
      </c>
      <c r="O229" s="12">
        <f t="shared" si="13"/>
        <v>5.0686440905499239</v>
      </c>
    </row>
    <row r="230" spans="1:15" x14ac:dyDescent="0.25">
      <c r="A230" s="16" t="s">
        <v>58</v>
      </c>
      <c r="B230" s="7">
        <v>0.36199999999999999</v>
      </c>
      <c r="C230" s="7">
        <v>4.8000000000000001E-2</v>
      </c>
      <c r="D230" s="7">
        <v>3.1699999999999999E-2</v>
      </c>
      <c r="E230" s="7" t="s">
        <v>166</v>
      </c>
      <c r="F230" s="7" t="s">
        <v>167</v>
      </c>
      <c r="G230" s="7" t="s">
        <v>167</v>
      </c>
      <c r="H230" s="7">
        <v>0.17599999999999999</v>
      </c>
      <c r="I230" s="7">
        <v>8.4000000000000005E-2</v>
      </c>
      <c r="J230" s="7">
        <v>0.14699999999999999</v>
      </c>
      <c r="K230" s="7">
        <v>0.379</v>
      </c>
      <c r="L230" s="7">
        <v>6.5000000000000002E-2</v>
      </c>
      <c r="M230" s="7">
        <v>7.5200000000000003E-2</v>
      </c>
      <c r="N230" s="11">
        <f t="shared" si="12"/>
        <v>0.3056666666666667</v>
      </c>
      <c r="O230" s="12">
        <f t="shared" si="13"/>
        <v>0.11261586625930334</v>
      </c>
    </row>
    <row r="231" spans="1:15" x14ac:dyDescent="0.25">
      <c r="A231" s="16" t="s">
        <v>59</v>
      </c>
      <c r="B231" s="7" t="s">
        <v>166</v>
      </c>
      <c r="C231" s="7" t="s">
        <v>167</v>
      </c>
      <c r="D231" s="7" t="s">
        <v>167</v>
      </c>
      <c r="E231" s="7">
        <v>5.05</v>
      </c>
      <c r="F231" s="7">
        <v>0.33</v>
      </c>
      <c r="G231" s="7">
        <v>0.26300000000000001</v>
      </c>
      <c r="H231" s="7" t="s">
        <v>166</v>
      </c>
      <c r="I231" s="7" t="s">
        <v>167</v>
      </c>
      <c r="J231" s="7" t="s">
        <v>167</v>
      </c>
      <c r="K231" s="7" t="s">
        <v>166</v>
      </c>
      <c r="L231" s="7" t="s">
        <v>167</v>
      </c>
      <c r="M231" s="7" t="s">
        <v>167</v>
      </c>
      <c r="N231" s="11">
        <f t="shared" si="12"/>
        <v>5.05</v>
      </c>
      <c r="O231" s="12" t="s">
        <v>167</v>
      </c>
    </row>
    <row r="232" spans="1:15" x14ac:dyDescent="0.25">
      <c r="A232" s="16" t="s">
        <v>60</v>
      </c>
      <c r="B232" s="7" t="s">
        <v>166</v>
      </c>
      <c r="C232" s="7" t="s">
        <v>167</v>
      </c>
      <c r="D232" s="7" t="s">
        <v>167</v>
      </c>
      <c r="E232" s="7" t="s">
        <v>166</v>
      </c>
      <c r="F232" s="7" t="s">
        <v>167</v>
      </c>
      <c r="G232" s="7" t="s">
        <v>167</v>
      </c>
      <c r="H232" s="7">
        <v>1.39</v>
      </c>
      <c r="I232" s="7">
        <v>0.55000000000000004</v>
      </c>
      <c r="J232" s="7">
        <v>0.95899999999999996</v>
      </c>
      <c r="K232" s="7">
        <v>0.78</v>
      </c>
      <c r="L232" s="7">
        <v>0.26</v>
      </c>
      <c r="M232" s="7">
        <v>0.39900000000000002</v>
      </c>
      <c r="N232" s="11">
        <f t="shared" si="12"/>
        <v>1.085</v>
      </c>
      <c r="O232" s="12">
        <f t="shared" si="13"/>
        <v>0.43133513652379379</v>
      </c>
    </row>
    <row r="233" spans="1:15" x14ac:dyDescent="0.25">
      <c r="A233" s="16" t="s">
        <v>61</v>
      </c>
      <c r="B233" s="7">
        <v>2.35E-2</v>
      </c>
      <c r="C233" s="7">
        <v>6.3E-3</v>
      </c>
      <c r="D233" s="7">
        <v>7.3899999999999999E-3</v>
      </c>
      <c r="E233" s="7" t="s">
        <v>166</v>
      </c>
      <c r="F233" s="7" t="s">
        <v>167</v>
      </c>
      <c r="G233" s="7" t="s">
        <v>167</v>
      </c>
      <c r="H233" s="7" t="s">
        <v>166</v>
      </c>
      <c r="I233" s="7" t="s">
        <v>167</v>
      </c>
      <c r="J233" s="7" t="s">
        <v>167</v>
      </c>
      <c r="K233" s="7">
        <v>1.8700000000000001E-2</v>
      </c>
      <c r="L233" s="7">
        <v>8.8999999999999999E-3</v>
      </c>
      <c r="M233" s="7">
        <v>1.46E-2</v>
      </c>
      <c r="N233" s="11">
        <f t="shared" si="12"/>
        <v>2.1100000000000001E-2</v>
      </c>
      <c r="O233" s="12">
        <f t="shared" si="13"/>
        <v>3.3941125496954271E-3</v>
      </c>
    </row>
    <row r="234" spans="1:15" x14ac:dyDescent="0.25">
      <c r="A234" s="16" t="s">
        <v>62</v>
      </c>
      <c r="B234" s="7">
        <v>0.80100000000000005</v>
      </c>
      <c r="C234" s="7">
        <v>0.09</v>
      </c>
      <c r="D234" s="7">
        <v>0.13800000000000001</v>
      </c>
      <c r="E234" s="7" t="s">
        <v>166</v>
      </c>
      <c r="F234" s="7" t="s">
        <v>167</v>
      </c>
      <c r="G234" s="7" t="s">
        <v>167</v>
      </c>
      <c r="H234" s="7">
        <v>1.37</v>
      </c>
      <c r="I234" s="7">
        <v>0.24</v>
      </c>
      <c r="J234" s="7">
        <v>0.44500000000000001</v>
      </c>
      <c r="K234" s="7">
        <v>2.48</v>
      </c>
      <c r="L234" s="7">
        <v>0.18</v>
      </c>
      <c r="M234" s="7">
        <v>0.17</v>
      </c>
      <c r="N234" s="11">
        <f t="shared" si="12"/>
        <v>1.5503333333333333</v>
      </c>
      <c r="O234" s="12">
        <f t="shared" si="13"/>
        <v>0.8539029999556943</v>
      </c>
    </row>
    <row r="235" spans="1:15" x14ac:dyDescent="0.25">
      <c r="A235" s="16" t="s">
        <v>63</v>
      </c>
      <c r="B235" s="7">
        <v>0.61899999999999999</v>
      </c>
      <c r="C235" s="7">
        <v>6.6000000000000003E-2</v>
      </c>
      <c r="D235" s="7">
        <v>7.1300000000000002E-2</v>
      </c>
      <c r="E235" s="7">
        <v>1.27</v>
      </c>
      <c r="F235" s="7">
        <v>0.22</v>
      </c>
      <c r="G235" s="7">
        <v>0.41799999999999998</v>
      </c>
      <c r="H235" s="7">
        <v>1.48</v>
      </c>
      <c r="I235" s="7">
        <v>0.17</v>
      </c>
      <c r="J235" s="7">
        <v>0.15</v>
      </c>
      <c r="K235" s="7">
        <v>0.85099999999999998</v>
      </c>
      <c r="L235" s="7">
        <v>9.5000000000000001E-2</v>
      </c>
      <c r="M235" s="7">
        <v>0.104</v>
      </c>
      <c r="N235" s="11">
        <f t="shared" si="12"/>
        <v>1.0549999999999999</v>
      </c>
      <c r="O235" s="12">
        <f t="shared" si="13"/>
        <v>0.39096547162121609</v>
      </c>
    </row>
    <row r="236" spans="1:15" x14ac:dyDescent="0.25">
      <c r="A236" s="16" t="s">
        <v>64</v>
      </c>
      <c r="B236" s="7">
        <v>0.48499999999999999</v>
      </c>
      <c r="C236" s="7">
        <v>0.03</v>
      </c>
      <c r="D236" s="7">
        <v>5.3899999999999998E-3</v>
      </c>
      <c r="E236" s="7">
        <v>0.186</v>
      </c>
      <c r="F236" s="7">
        <v>2.7E-2</v>
      </c>
      <c r="G236" s="7">
        <v>3.5400000000000001E-2</v>
      </c>
      <c r="H236" s="7">
        <v>7.0000000000000007E-2</v>
      </c>
      <c r="I236" s="7">
        <v>1.7000000000000001E-2</v>
      </c>
      <c r="J236" s="7">
        <v>2.2200000000000001E-2</v>
      </c>
      <c r="K236" s="7">
        <v>1.018</v>
      </c>
      <c r="L236" s="7">
        <v>6.0999999999999999E-2</v>
      </c>
      <c r="M236" s="7">
        <v>6.6899999999999998E-3</v>
      </c>
      <c r="N236" s="11">
        <f t="shared" si="12"/>
        <v>0.43975000000000003</v>
      </c>
      <c r="O236" s="12">
        <f t="shared" si="13"/>
        <v>0.42329058183081114</v>
      </c>
    </row>
    <row r="237" spans="1:15" x14ac:dyDescent="0.25">
      <c r="A237" s="16" t="s">
        <v>65</v>
      </c>
      <c r="B237" s="7">
        <v>1.4870000000000001</v>
      </c>
      <c r="C237" s="7">
        <v>7.0999999999999994E-2</v>
      </c>
      <c r="D237" s="7">
        <v>7.8600000000000007E-3</v>
      </c>
      <c r="E237" s="7">
        <v>9.2999999999999999E-2</v>
      </c>
      <c r="F237" s="7">
        <v>0.02</v>
      </c>
      <c r="G237" s="7">
        <v>3.09E-2</v>
      </c>
      <c r="H237" s="7">
        <v>0.26600000000000001</v>
      </c>
      <c r="I237" s="7">
        <v>0.03</v>
      </c>
      <c r="J237" s="7">
        <v>2.29E-2</v>
      </c>
      <c r="K237" s="7">
        <v>5.09</v>
      </c>
      <c r="L237" s="7">
        <v>0.23</v>
      </c>
      <c r="M237" s="7">
        <v>9.7599999999999996E-3</v>
      </c>
      <c r="N237" s="11">
        <f t="shared" si="12"/>
        <v>1.734</v>
      </c>
      <c r="O237" s="12">
        <f t="shared" si="13"/>
        <v>2.3217558011125976</v>
      </c>
    </row>
    <row r="238" spans="1:15" x14ac:dyDescent="0.25">
      <c r="A238" s="16" t="s">
        <v>66</v>
      </c>
      <c r="B238" s="7">
        <v>0.78700000000000003</v>
      </c>
      <c r="C238" s="7">
        <v>7.2999999999999995E-2</v>
      </c>
      <c r="D238" s="7">
        <v>1.83E-2</v>
      </c>
      <c r="E238" s="7" t="s">
        <v>166</v>
      </c>
      <c r="F238" s="7" t="s">
        <v>167</v>
      </c>
      <c r="G238" s="7" t="s">
        <v>167</v>
      </c>
      <c r="H238" s="7" t="s">
        <v>166</v>
      </c>
      <c r="I238" s="7" t="s">
        <v>167</v>
      </c>
      <c r="J238" s="7" t="s">
        <v>167</v>
      </c>
      <c r="K238" s="7">
        <v>2.61</v>
      </c>
      <c r="L238" s="7">
        <v>0.2</v>
      </c>
      <c r="M238" s="7">
        <v>3.61E-2</v>
      </c>
      <c r="N238" s="11">
        <f t="shared" si="12"/>
        <v>1.6984999999999999</v>
      </c>
      <c r="O238" s="12">
        <f t="shared" si="13"/>
        <v>1.289055662103076</v>
      </c>
    </row>
    <row r="239" spans="1:15" x14ac:dyDescent="0.25">
      <c r="A239" s="16" t="s">
        <v>67</v>
      </c>
      <c r="B239" s="7">
        <v>0.55000000000000004</v>
      </c>
      <c r="C239" s="7">
        <v>5.3999999999999999E-2</v>
      </c>
      <c r="D239" s="7">
        <v>2.18E-2</v>
      </c>
      <c r="E239" s="7" t="s">
        <v>166</v>
      </c>
      <c r="F239" s="7" t="s">
        <v>167</v>
      </c>
      <c r="G239" s="7" t="s">
        <v>167</v>
      </c>
      <c r="H239" s="7" t="s">
        <v>166</v>
      </c>
      <c r="I239" s="7" t="s">
        <v>167</v>
      </c>
      <c r="J239" s="7" t="s">
        <v>167</v>
      </c>
      <c r="K239" s="7">
        <v>0.33200000000000002</v>
      </c>
      <c r="L239" s="7">
        <v>4.5999999999999999E-2</v>
      </c>
      <c r="M239" s="7">
        <v>3.5000000000000003E-2</v>
      </c>
      <c r="N239" s="11">
        <f t="shared" si="12"/>
        <v>0.44100000000000006</v>
      </c>
      <c r="O239" s="12">
        <f t="shared" si="13"/>
        <v>0.15414927829866737</v>
      </c>
    </row>
    <row r="240" spans="1:15" x14ac:dyDescent="0.25">
      <c r="A240" s="16" t="s">
        <v>68</v>
      </c>
      <c r="B240" s="7">
        <v>3.3000000000000002E-2</v>
      </c>
      <c r="C240" s="7">
        <v>1.7000000000000001E-2</v>
      </c>
      <c r="D240" s="7">
        <v>2.7099999999999999E-2</v>
      </c>
      <c r="E240" s="7" t="s">
        <v>166</v>
      </c>
      <c r="F240" s="7" t="s">
        <v>167</v>
      </c>
      <c r="G240" s="7" t="s">
        <v>167</v>
      </c>
      <c r="H240" s="7" t="s">
        <v>166</v>
      </c>
      <c r="I240" s="7" t="s">
        <v>167</v>
      </c>
      <c r="J240" s="7" t="s">
        <v>167</v>
      </c>
      <c r="K240" s="7">
        <v>0.16300000000000001</v>
      </c>
      <c r="L240" s="7">
        <v>3.7999999999999999E-2</v>
      </c>
      <c r="M240" s="7">
        <v>4.8000000000000001E-2</v>
      </c>
      <c r="N240" s="11">
        <f t="shared" si="12"/>
        <v>9.8000000000000004E-2</v>
      </c>
      <c r="O240" s="12">
        <f t="shared" si="13"/>
        <v>9.1923881554251172E-2</v>
      </c>
    </row>
    <row r="241" spans="1:15" x14ac:dyDescent="0.25">
      <c r="A241" s="16" t="s">
        <v>69</v>
      </c>
      <c r="B241" s="7" t="s">
        <v>166</v>
      </c>
      <c r="C241" s="7" t="s">
        <v>167</v>
      </c>
      <c r="D241" s="7" t="s">
        <v>167</v>
      </c>
      <c r="E241" s="7" t="s">
        <v>166</v>
      </c>
      <c r="F241" s="7" t="s">
        <v>167</v>
      </c>
      <c r="G241" s="7" t="s">
        <v>167</v>
      </c>
      <c r="H241" s="7" t="s">
        <v>166</v>
      </c>
      <c r="I241" s="7" t="s">
        <v>167</v>
      </c>
      <c r="J241" s="7" t="s">
        <v>167</v>
      </c>
      <c r="K241" s="7">
        <v>5.2999999999999999E-2</v>
      </c>
      <c r="L241" s="7">
        <v>2.5999999999999999E-2</v>
      </c>
      <c r="M241" s="7">
        <v>4.1599999999999998E-2</v>
      </c>
      <c r="N241" s="11">
        <f t="shared" si="12"/>
        <v>5.2999999999999999E-2</v>
      </c>
      <c r="O241" s="12" t="s">
        <v>167</v>
      </c>
    </row>
    <row r="242" spans="1:15" x14ac:dyDescent="0.25">
      <c r="A242" s="16" t="s">
        <v>70</v>
      </c>
      <c r="B242" s="7">
        <v>0.75800000000000001</v>
      </c>
      <c r="C242" s="7">
        <v>6.2E-2</v>
      </c>
      <c r="D242" s="7">
        <v>4.3499999999999997E-2</v>
      </c>
      <c r="E242" s="7">
        <v>0.56000000000000005</v>
      </c>
      <c r="F242" s="7">
        <v>0.11</v>
      </c>
      <c r="G242" s="7">
        <v>0.192</v>
      </c>
      <c r="H242" s="7">
        <v>0.76</v>
      </c>
      <c r="I242" s="7">
        <v>0.12</v>
      </c>
      <c r="J242" s="7">
        <v>0.156</v>
      </c>
      <c r="K242" s="7">
        <v>4.97</v>
      </c>
      <c r="L242" s="7">
        <v>0.26</v>
      </c>
      <c r="M242" s="7">
        <v>4.9399999999999999E-2</v>
      </c>
      <c r="N242" s="11">
        <f t="shared" si="12"/>
        <v>1.762</v>
      </c>
      <c r="O242" s="12">
        <f t="shared" si="13"/>
        <v>2.1407232422711719</v>
      </c>
    </row>
    <row r="243" spans="1:15" x14ac:dyDescent="0.25">
      <c r="A243" s="16" t="s">
        <v>71</v>
      </c>
      <c r="B243" s="7" t="s">
        <v>166</v>
      </c>
      <c r="C243" s="7" t="s">
        <v>167</v>
      </c>
      <c r="D243" s="7" t="s">
        <v>167</v>
      </c>
      <c r="E243" s="7" t="s">
        <v>166</v>
      </c>
      <c r="F243" s="7" t="s">
        <v>167</v>
      </c>
      <c r="G243" s="7" t="s">
        <v>167</v>
      </c>
      <c r="H243" s="7" t="s">
        <v>166</v>
      </c>
      <c r="I243" s="7" t="s">
        <v>167</v>
      </c>
      <c r="J243" s="7" t="s">
        <v>167</v>
      </c>
      <c r="K243" s="7">
        <v>3.3000000000000002E-2</v>
      </c>
      <c r="L243" s="7">
        <v>1.6E-2</v>
      </c>
      <c r="M243" s="7">
        <v>2.7199999999999998E-2</v>
      </c>
      <c r="N243" s="11">
        <f t="shared" si="12"/>
        <v>3.3000000000000002E-2</v>
      </c>
      <c r="O243" s="12" t="s">
        <v>167</v>
      </c>
    </row>
    <row r="244" spans="1:15" x14ac:dyDescent="0.25">
      <c r="A244" s="16" t="s">
        <v>72</v>
      </c>
      <c r="B244" s="7">
        <v>4.78</v>
      </c>
      <c r="C244" s="7">
        <v>0.28999999999999998</v>
      </c>
      <c r="D244" s="7">
        <v>0</v>
      </c>
      <c r="E244" s="7">
        <v>1.1399999999999999</v>
      </c>
      <c r="F244" s="7">
        <v>9.9000000000000005E-2</v>
      </c>
      <c r="G244" s="7">
        <v>4.4200000000000003E-2</v>
      </c>
      <c r="H244" s="7">
        <v>1.62</v>
      </c>
      <c r="I244" s="7">
        <v>0.13</v>
      </c>
      <c r="J244" s="7">
        <v>2.9100000000000001E-2</v>
      </c>
      <c r="K244" s="7">
        <v>22.47</v>
      </c>
      <c r="L244" s="7">
        <v>1.44</v>
      </c>
      <c r="M244" s="7">
        <v>1.5800000000000002E-2</v>
      </c>
      <c r="N244" s="11">
        <f t="shared" si="12"/>
        <v>7.5024999999999995</v>
      </c>
      <c r="O244" s="12">
        <f t="shared" si="13"/>
        <v>10.108136574067448</v>
      </c>
    </row>
    <row r="245" spans="1:15" ht="13.8" thickBot="1" x14ac:dyDescent="0.3">
      <c r="A245" s="17" t="s">
        <v>73</v>
      </c>
      <c r="B245" s="8">
        <v>50.16</v>
      </c>
      <c r="C245" s="8">
        <v>3.54</v>
      </c>
      <c r="D245" s="8">
        <v>1.46E-2</v>
      </c>
      <c r="E245" s="8" t="s">
        <v>166</v>
      </c>
      <c r="F245" s="8">
        <v>2.5999999999999999E-2</v>
      </c>
      <c r="G245" s="8">
        <v>6.4399999999999999E-2</v>
      </c>
      <c r="H245" s="8">
        <v>7.85</v>
      </c>
      <c r="I245" s="8">
        <v>0.62</v>
      </c>
      <c r="J245" s="8">
        <v>4.02E-2</v>
      </c>
      <c r="K245" s="8">
        <v>147.51</v>
      </c>
      <c r="L245" s="8">
        <v>11.41</v>
      </c>
      <c r="M245" s="8">
        <v>4.7000000000000002E-3</v>
      </c>
      <c r="N245" s="13">
        <f t="shared" si="12"/>
        <v>68.506666666666661</v>
      </c>
      <c r="O245" s="14">
        <f t="shared" si="13"/>
        <v>71.614796189986691</v>
      </c>
    </row>
    <row r="246" spans="1:15" ht="13.8" thickBot="1" x14ac:dyDescent="0.3">
      <c r="N246" s="19"/>
      <c r="O246" s="19"/>
    </row>
    <row r="247" spans="1:15" x14ac:dyDescent="0.25">
      <c r="A247" s="15"/>
      <c r="B247" s="6" t="s">
        <v>122</v>
      </c>
      <c r="C247" s="6" t="s">
        <v>84</v>
      </c>
      <c r="D247" s="6" t="s">
        <v>150</v>
      </c>
      <c r="E247" s="6" t="s">
        <v>152</v>
      </c>
      <c r="F247" s="6" t="s">
        <v>84</v>
      </c>
      <c r="G247" s="6" t="s">
        <v>150</v>
      </c>
      <c r="H247" s="6" t="s">
        <v>123</v>
      </c>
      <c r="I247" s="6" t="s">
        <v>84</v>
      </c>
      <c r="J247" s="6" t="s">
        <v>150</v>
      </c>
      <c r="K247" s="6" t="s">
        <v>124</v>
      </c>
      <c r="L247" s="6" t="s">
        <v>84</v>
      </c>
      <c r="M247" s="6" t="s">
        <v>150</v>
      </c>
      <c r="N247" s="9" t="s">
        <v>168</v>
      </c>
      <c r="O247" s="10" t="s">
        <v>169</v>
      </c>
    </row>
    <row r="248" spans="1:15" x14ac:dyDescent="0.25">
      <c r="A248" s="16" t="s">
        <v>41</v>
      </c>
      <c r="B248" s="7">
        <v>10.14</v>
      </c>
      <c r="C248" s="7">
        <v>0.91</v>
      </c>
      <c r="D248" s="7">
        <v>0.57199999999999995</v>
      </c>
      <c r="E248" s="7">
        <v>103.21</v>
      </c>
      <c r="F248" s="7">
        <v>8.25</v>
      </c>
      <c r="G248" s="7">
        <v>0.34200000000000003</v>
      </c>
      <c r="H248" s="7">
        <v>11.65</v>
      </c>
      <c r="I248" s="7">
        <v>0.99</v>
      </c>
      <c r="J248" s="7">
        <v>0.27500000000000002</v>
      </c>
      <c r="K248" s="7">
        <v>15.13</v>
      </c>
      <c r="L248" s="7">
        <v>1.3</v>
      </c>
      <c r="M248" s="7">
        <v>0.27700000000000002</v>
      </c>
      <c r="N248" s="11">
        <f t="shared" ref="N248:N260" si="14">AVERAGE(B248,E248,H248,K248)</f>
        <v>35.032499999999999</v>
      </c>
      <c r="O248" s="12">
        <f>STDEV(B248,E248,H248,K248)</f>
        <v>45.499666207566847</v>
      </c>
    </row>
    <row r="249" spans="1:15" x14ac:dyDescent="0.25">
      <c r="A249" s="16" t="s">
        <v>42</v>
      </c>
      <c r="B249" s="7">
        <v>77.290000000000006</v>
      </c>
      <c r="C249" s="7">
        <v>6.41</v>
      </c>
      <c r="D249" s="7">
        <v>1.18</v>
      </c>
      <c r="E249" s="7">
        <v>1409.58</v>
      </c>
      <c r="F249" s="7">
        <v>121.39</v>
      </c>
      <c r="G249" s="7">
        <v>0.71399999999999997</v>
      </c>
      <c r="H249" s="7">
        <v>92.16</v>
      </c>
      <c r="I249" s="7">
        <v>8.2200000000000006</v>
      </c>
      <c r="J249" s="7">
        <v>0.60899999999999999</v>
      </c>
      <c r="K249" s="7">
        <v>370.42</v>
      </c>
      <c r="L249" s="7">
        <v>34.020000000000003</v>
      </c>
      <c r="M249" s="7">
        <v>0.65300000000000002</v>
      </c>
      <c r="N249" s="11">
        <f t="shared" si="14"/>
        <v>487.36250000000001</v>
      </c>
      <c r="O249" s="12">
        <f>STDEV(B249,E249,H249,K249)</f>
        <v>629.41908054835233</v>
      </c>
    </row>
    <row r="250" spans="1:15" x14ac:dyDescent="0.25">
      <c r="A250" s="16" t="s">
        <v>43</v>
      </c>
      <c r="B250" s="7">
        <v>1355.87</v>
      </c>
      <c r="C250" s="7">
        <v>183.36</v>
      </c>
      <c r="D250" s="7">
        <v>379.22</v>
      </c>
      <c r="E250" s="7">
        <v>508.22</v>
      </c>
      <c r="F250" s="7">
        <v>113.17</v>
      </c>
      <c r="G250" s="7">
        <v>267.32</v>
      </c>
      <c r="H250" s="7" t="s">
        <v>166</v>
      </c>
      <c r="I250" s="7" t="s">
        <v>167</v>
      </c>
      <c r="J250" s="7" t="s">
        <v>167</v>
      </c>
      <c r="K250" s="7">
        <v>2120.23</v>
      </c>
      <c r="L250" s="7">
        <v>155.74</v>
      </c>
      <c r="M250" s="7">
        <v>229.87</v>
      </c>
      <c r="N250" s="11">
        <f t="shared" si="14"/>
        <v>1328.1066666666666</v>
      </c>
      <c r="O250" s="12">
        <f>STDEV(B250,E250,H250,K250)</f>
        <v>806.36354210327079</v>
      </c>
    </row>
    <row r="251" spans="1:15" x14ac:dyDescent="0.25">
      <c r="A251" s="16" t="s">
        <v>44</v>
      </c>
      <c r="B251" s="7" t="s">
        <v>166</v>
      </c>
      <c r="C251" s="7" t="s">
        <v>167</v>
      </c>
      <c r="D251" s="7" t="s">
        <v>167</v>
      </c>
      <c r="E251" s="7" t="s">
        <v>166</v>
      </c>
      <c r="F251" s="7" t="s">
        <v>167</v>
      </c>
      <c r="G251" s="7" t="s">
        <v>167</v>
      </c>
      <c r="H251" s="7" t="s">
        <v>166</v>
      </c>
      <c r="I251" s="7" t="s">
        <v>167</v>
      </c>
      <c r="J251" s="7" t="s">
        <v>167</v>
      </c>
      <c r="K251" s="7">
        <v>0.251</v>
      </c>
      <c r="L251" s="7">
        <v>9.5000000000000001E-2</v>
      </c>
      <c r="M251" s="7">
        <v>0.22700000000000001</v>
      </c>
      <c r="N251" s="11">
        <f t="shared" si="14"/>
        <v>0.251</v>
      </c>
      <c r="O251" s="12" t="s">
        <v>167</v>
      </c>
    </row>
    <row r="252" spans="1:15" x14ac:dyDescent="0.25">
      <c r="A252" s="16" t="s">
        <v>45</v>
      </c>
      <c r="B252" s="7">
        <v>34.39</v>
      </c>
      <c r="C252" s="7">
        <v>3.53</v>
      </c>
      <c r="D252" s="7">
        <v>4.04</v>
      </c>
      <c r="E252" s="7">
        <v>471.04</v>
      </c>
      <c r="F252" s="7">
        <v>31.88</v>
      </c>
      <c r="G252" s="7">
        <v>2.6</v>
      </c>
      <c r="H252" s="7">
        <v>48.28</v>
      </c>
      <c r="I252" s="7">
        <v>3.78</v>
      </c>
      <c r="J252" s="7">
        <v>2.17</v>
      </c>
      <c r="K252" s="7">
        <v>370.55</v>
      </c>
      <c r="L252" s="7">
        <v>26.48</v>
      </c>
      <c r="M252" s="7">
        <v>2.17</v>
      </c>
      <c r="N252" s="11">
        <f t="shared" si="14"/>
        <v>231.065</v>
      </c>
      <c r="O252" s="12">
        <f t="shared" ref="O252:O260" si="15">STDEV(B252,E252,H252,K252)</f>
        <v>222.96148972412257</v>
      </c>
    </row>
    <row r="253" spans="1:15" x14ac:dyDescent="0.25">
      <c r="A253" s="16" t="s">
        <v>46</v>
      </c>
      <c r="B253" s="7">
        <v>2114.4499999999998</v>
      </c>
      <c r="C253" s="7">
        <v>81.91</v>
      </c>
      <c r="D253" s="7">
        <v>0.34799999999999998</v>
      </c>
      <c r="E253" s="7">
        <v>2738.59</v>
      </c>
      <c r="F253" s="7">
        <v>108.63</v>
      </c>
      <c r="G253" s="7">
        <v>0.19700000000000001</v>
      </c>
      <c r="H253" s="7">
        <v>2243.54</v>
      </c>
      <c r="I253" s="7">
        <v>90.28</v>
      </c>
      <c r="J253" s="7">
        <v>0.17799999999999999</v>
      </c>
      <c r="K253" s="7">
        <v>2362.16</v>
      </c>
      <c r="L253" s="7">
        <v>96.57</v>
      </c>
      <c r="M253" s="7">
        <v>0.19600000000000001</v>
      </c>
      <c r="N253" s="11">
        <f t="shared" si="14"/>
        <v>2364.6849999999999</v>
      </c>
      <c r="O253" s="12">
        <f t="shared" si="15"/>
        <v>269.01362474789278</v>
      </c>
    </row>
    <row r="254" spans="1:15" x14ac:dyDescent="0.25">
      <c r="A254" s="16" t="s">
        <v>47</v>
      </c>
      <c r="B254" s="7">
        <v>27.71</v>
      </c>
      <c r="C254" s="7">
        <v>4.54</v>
      </c>
      <c r="D254" s="7">
        <v>9.34</v>
      </c>
      <c r="E254" s="7">
        <v>36.869999999999997</v>
      </c>
      <c r="F254" s="7">
        <v>3.57</v>
      </c>
      <c r="G254" s="7">
        <v>6.5</v>
      </c>
      <c r="H254" s="7">
        <v>28.22</v>
      </c>
      <c r="I254" s="7">
        <v>2.91</v>
      </c>
      <c r="J254" s="7">
        <v>5.54</v>
      </c>
      <c r="K254" s="7">
        <v>236.52</v>
      </c>
      <c r="L254" s="7">
        <v>14.58</v>
      </c>
      <c r="M254" s="7">
        <v>5.61</v>
      </c>
      <c r="N254" s="11">
        <f t="shared" si="14"/>
        <v>82.33</v>
      </c>
      <c r="O254" s="12">
        <f t="shared" si="15"/>
        <v>102.8792240121072</v>
      </c>
    </row>
    <row r="255" spans="1:15" x14ac:dyDescent="0.25">
      <c r="A255" s="16" t="s">
        <v>48</v>
      </c>
      <c r="B255" s="7">
        <v>190.06</v>
      </c>
      <c r="C255" s="7">
        <v>9.09</v>
      </c>
      <c r="D255" s="7">
        <v>1.41</v>
      </c>
      <c r="E255" s="7">
        <v>177.77</v>
      </c>
      <c r="F255" s="7">
        <v>8.69</v>
      </c>
      <c r="G255" s="7">
        <v>0.92300000000000004</v>
      </c>
      <c r="H255" s="7">
        <v>157.29</v>
      </c>
      <c r="I255" s="7">
        <v>7.82</v>
      </c>
      <c r="J255" s="7">
        <v>0.77600000000000002</v>
      </c>
      <c r="K255" s="7">
        <v>254.21</v>
      </c>
      <c r="L255" s="7">
        <v>12.83</v>
      </c>
      <c r="M255" s="7">
        <v>0.79400000000000004</v>
      </c>
      <c r="N255" s="11">
        <f t="shared" si="14"/>
        <v>194.83250000000001</v>
      </c>
      <c r="O255" s="12">
        <f t="shared" si="15"/>
        <v>41.829146437223308</v>
      </c>
    </row>
    <row r="256" spans="1:15" x14ac:dyDescent="0.25">
      <c r="A256" s="16" t="s">
        <v>49</v>
      </c>
      <c r="B256" s="7">
        <v>21.19</v>
      </c>
      <c r="C256" s="7">
        <v>1.61</v>
      </c>
      <c r="D256" s="7">
        <v>8.5699999999999998E-2</v>
      </c>
      <c r="E256" s="7">
        <v>54.26</v>
      </c>
      <c r="F256" s="7">
        <v>4.17</v>
      </c>
      <c r="G256" s="7">
        <v>0.11</v>
      </c>
      <c r="H256" s="7">
        <v>22.43</v>
      </c>
      <c r="I256" s="7">
        <v>1.78</v>
      </c>
      <c r="J256" s="7">
        <v>7.8399999999999997E-2</v>
      </c>
      <c r="K256" s="7">
        <v>20.81</v>
      </c>
      <c r="L256" s="7">
        <v>1.69</v>
      </c>
      <c r="M256" s="7">
        <v>7.4099999999999999E-2</v>
      </c>
      <c r="N256" s="11">
        <f t="shared" si="14"/>
        <v>29.672499999999999</v>
      </c>
      <c r="O256" s="12">
        <f t="shared" si="15"/>
        <v>16.40625566666569</v>
      </c>
    </row>
    <row r="257" spans="1:15" x14ac:dyDescent="0.25">
      <c r="A257" s="16" t="s">
        <v>50</v>
      </c>
      <c r="B257" s="7">
        <v>25.52</v>
      </c>
      <c r="C257" s="7">
        <v>2.7</v>
      </c>
      <c r="D257" s="7">
        <v>0.65400000000000003</v>
      </c>
      <c r="E257" s="7">
        <v>30.23</v>
      </c>
      <c r="F257" s="7">
        <v>3.23</v>
      </c>
      <c r="G257" s="7">
        <v>0.42599999999999999</v>
      </c>
      <c r="H257" s="7">
        <v>31.52</v>
      </c>
      <c r="I257" s="7">
        <v>3.45</v>
      </c>
      <c r="J257" s="7">
        <v>0.371</v>
      </c>
      <c r="K257" s="7">
        <v>49.4</v>
      </c>
      <c r="L257" s="7">
        <v>5.53</v>
      </c>
      <c r="M257" s="7">
        <v>0.44800000000000001</v>
      </c>
      <c r="N257" s="11">
        <f t="shared" si="14"/>
        <v>34.167499999999997</v>
      </c>
      <c r="O257" s="12">
        <f t="shared" si="15"/>
        <v>10.477300463382727</v>
      </c>
    </row>
    <row r="258" spans="1:15" x14ac:dyDescent="0.25">
      <c r="A258" s="16" t="s">
        <v>51</v>
      </c>
      <c r="B258" s="7">
        <v>3.94</v>
      </c>
      <c r="C258" s="7">
        <v>1.05</v>
      </c>
      <c r="D258" s="7">
        <v>2.1</v>
      </c>
      <c r="E258" s="7" t="s">
        <v>166</v>
      </c>
      <c r="F258" s="7" t="s">
        <v>167</v>
      </c>
      <c r="G258" s="7" t="s">
        <v>167</v>
      </c>
      <c r="H258" s="7">
        <v>1.66</v>
      </c>
      <c r="I258" s="7">
        <v>0.51</v>
      </c>
      <c r="J258" s="7">
        <v>1.1499999999999999</v>
      </c>
      <c r="K258" s="7">
        <v>1.6</v>
      </c>
      <c r="L258" s="7">
        <v>0.51</v>
      </c>
      <c r="M258" s="7">
        <v>1.21</v>
      </c>
      <c r="N258" s="11">
        <f t="shared" si="14"/>
        <v>2.4</v>
      </c>
      <c r="O258" s="12">
        <f t="shared" si="15"/>
        <v>1.3340164916521835</v>
      </c>
    </row>
    <row r="259" spans="1:15" x14ac:dyDescent="0.25">
      <c r="A259" s="16" t="s">
        <v>52</v>
      </c>
      <c r="B259" s="7">
        <v>18.43</v>
      </c>
      <c r="C259" s="7">
        <v>2.7</v>
      </c>
      <c r="D259" s="7">
        <v>1.63</v>
      </c>
      <c r="E259" s="7">
        <v>311.86</v>
      </c>
      <c r="F259" s="7">
        <v>39.39</v>
      </c>
      <c r="G259" s="7">
        <v>0.97199999999999998</v>
      </c>
      <c r="H259" s="7">
        <v>7.77</v>
      </c>
      <c r="I259" s="7">
        <v>1.17</v>
      </c>
      <c r="J259" s="7">
        <v>0.71099999999999997</v>
      </c>
      <c r="K259" s="7">
        <v>10.08</v>
      </c>
      <c r="L259" s="7">
        <v>1.47</v>
      </c>
      <c r="M259" s="7">
        <v>0.81799999999999995</v>
      </c>
      <c r="N259" s="11">
        <f t="shared" si="14"/>
        <v>87.034999999999997</v>
      </c>
      <c r="O259" s="12">
        <f t="shared" si="15"/>
        <v>149.95325816177967</v>
      </c>
    </row>
    <row r="260" spans="1:15" x14ac:dyDescent="0.25">
      <c r="A260" s="16" t="s">
        <v>53</v>
      </c>
      <c r="B260" s="7">
        <v>13.72</v>
      </c>
      <c r="C260" s="7">
        <v>0.8</v>
      </c>
      <c r="D260" s="7">
        <v>0.224</v>
      </c>
      <c r="E260" s="7">
        <v>40.1</v>
      </c>
      <c r="F260" s="7">
        <v>1.98</v>
      </c>
      <c r="G260" s="7">
        <v>0.19</v>
      </c>
      <c r="H260" s="7">
        <v>5.24</v>
      </c>
      <c r="I260" s="7">
        <v>0.32</v>
      </c>
      <c r="J260" s="7">
        <v>0.10299999999999999</v>
      </c>
      <c r="K260" s="7">
        <v>6.6</v>
      </c>
      <c r="L260" s="7">
        <v>0.38</v>
      </c>
      <c r="M260" s="7">
        <v>9.2200000000000004E-2</v>
      </c>
      <c r="N260" s="11">
        <f t="shared" si="14"/>
        <v>16.414999999999999</v>
      </c>
      <c r="O260" s="12">
        <f t="shared" si="15"/>
        <v>16.221971725615436</v>
      </c>
    </row>
    <row r="261" spans="1:15" x14ac:dyDescent="0.25">
      <c r="A261" s="16" t="s">
        <v>54</v>
      </c>
      <c r="B261" s="7" t="s">
        <v>166</v>
      </c>
      <c r="C261" s="7" t="s">
        <v>167</v>
      </c>
      <c r="D261" s="7" t="s">
        <v>167</v>
      </c>
      <c r="E261" s="7" t="s">
        <v>166</v>
      </c>
      <c r="F261" s="7" t="s">
        <v>167</v>
      </c>
      <c r="G261" s="7" t="s">
        <v>167</v>
      </c>
      <c r="H261" s="7" t="s">
        <v>166</v>
      </c>
      <c r="I261" s="7" t="s">
        <v>167</v>
      </c>
      <c r="J261" s="7" t="s">
        <v>167</v>
      </c>
      <c r="K261" s="7" t="s">
        <v>166</v>
      </c>
      <c r="L261" s="7" t="s">
        <v>167</v>
      </c>
      <c r="M261" s="7" t="s">
        <v>167</v>
      </c>
      <c r="N261" s="11" t="s">
        <v>167</v>
      </c>
      <c r="O261" s="12" t="s">
        <v>167</v>
      </c>
    </row>
    <row r="262" spans="1:15" x14ac:dyDescent="0.25">
      <c r="A262" s="16" t="s">
        <v>55</v>
      </c>
      <c r="B262" s="7" t="s">
        <v>166</v>
      </c>
      <c r="C262" s="7" t="s">
        <v>167</v>
      </c>
      <c r="D262" s="7" t="s">
        <v>167</v>
      </c>
      <c r="E262" s="7">
        <v>0.38600000000000001</v>
      </c>
      <c r="F262" s="7">
        <v>0.05</v>
      </c>
      <c r="G262" s="7">
        <v>3.5499999999999997E-2</v>
      </c>
      <c r="H262" s="7" t="s">
        <v>166</v>
      </c>
      <c r="I262" s="7" t="s">
        <v>167</v>
      </c>
      <c r="J262" s="7" t="s">
        <v>167</v>
      </c>
      <c r="K262" s="7" t="s">
        <v>166</v>
      </c>
      <c r="L262" s="7" t="s">
        <v>167</v>
      </c>
      <c r="M262" s="7" t="s">
        <v>167</v>
      </c>
      <c r="N262" s="11">
        <v>0</v>
      </c>
      <c r="O262" s="12" t="s">
        <v>167</v>
      </c>
    </row>
    <row r="263" spans="1:15" x14ac:dyDescent="0.25">
      <c r="A263" s="16" t="s">
        <v>56</v>
      </c>
      <c r="B263" s="7" t="s">
        <v>166</v>
      </c>
      <c r="C263" s="7" t="s">
        <v>167</v>
      </c>
      <c r="D263" s="7" t="s">
        <v>167</v>
      </c>
      <c r="E263" s="7">
        <v>0.17</v>
      </c>
      <c r="F263" s="7">
        <v>5.3999999999999999E-2</v>
      </c>
      <c r="G263" s="7">
        <v>0.10100000000000001</v>
      </c>
      <c r="H263" s="7" t="s">
        <v>166</v>
      </c>
      <c r="I263" s="7" t="s">
        <v>167</v>
      </c>
      <c r="J263" s="7" t="s">
        <v>167</v>
      </c>
      <c r="K263" s="7" t="s">
        <v>166</v>
      </c>
      <c r="L263" s="7" t="s">
        <v>167</v>
      </c>
      <c r="M263" s="7" t="s">
        <v>167</v>
      </c>
      <c r="N263" s="11">
        <f t="shared" ref="N263:N280" si="16">AVERAGE(B263,E263,H263,K263)</f>
        <v>0.17</v>
      </c>
      <c r="O263" s="12" t="s">
        <v>167</v>
      </c>
    </row>
    <row r="264" spans="1:15" x14ac:dyDescent="0.25">
      <c r="A264" s="16" t="s">
        <v>57</v>
      </c>
      <c r="B264" s="7" t="s">
        <v>166</v>
      </c>
      <c r="C264" s="7" t="s">
        <v>167</v>
      </c>
      <c r="D264" s="7" t="s">
        <v>167</v>
      </c>
      <c r="E264" s="7" t="s">
        <v>166</v>
      </c>
      <c r="F264" s="7" t="s">
        <v>167</v>
      </c>
      <c r="G264" s="7" t="s">
        <v>167</v>
      </c>
      <c r="H264" s="7" t="s">
        <v>166</v>
      </c>
      <c r="I264" s="7" t="s">
        <v>167</v>
      </c>
      <c r="J264" s="7" t="s">
        <v>167</v>
      </c>
      <c r="K264" s="7" t="s">
        <v>166</v>
      </c>
      <c r="L264" s="7" t="s">
        <v>167</v>
      </c>
      <c r="M264" s="7" t="s">
        <v>167</v>
      </c>
      <c r="N264" s="11" t="s">
        <v>167</v>
      </c>
      <c r="O264" s="12" t="s">
        <v>167</v>
      </c>
    </row>
    <row r="265" spans="1:15" x14ac:dyDescent="0.25">
      <c r="A265" s="16" t="s">
        <v>58</v>
      </c>
      <c r="B265" s="7" t="s">
        <v>166</v>
      </c>
      <c r="C265" s="7" t="s">
        <v>167</v>
      </c>
      <c r="D265" s="7" t="s">
        <v>167</v>
      </c>
      <c r="E265" s="7">
        <v>0.249</v>
      </c>
      <c r="F265" s="7">
        <v>9.8000000000000004E-2</v>
      </c>
      <c r="G265" s="7">
        <v>0.18</v>
      </c>
      <c r="H265" s="7" t="s">
        <v>166</v>
      </c>
      <c r="I265" s="7" t="s">
        <v>167</v>
      </c>
      <c r="J265" s="7" t="s">
        <v>167</v>
      </c>
      <c r="K265" s="7" t="s">
        <v>166</v>
      </c>
      <c r="L265" s="7" t="s">
        <v>167</v>
      </c>
      <c r="M265" s="7" t="s">
        <v>167</v>
      </c>
      <c r="N265" s="11">
        <f t="shared" si="16"/>
        <v>0.249</v>
      </c>
      <c r="O265" s="12" t="s">
        <v>167</v>
      </c>
    </row>
    <row r="266" spans="1:15" x14ac:dyDescent="0.25">
      <c r="A266" s="16" t="s">
        <v>59</v>
      </c>
      <c r="B266" s="7" t="s">
        <v>166</v>
      </c>
      <c r="C266" s="7" t="s">
        <v>167</v>
      </c>
      <c r="D266" s="7" t="s">
        <v>167</v>
      </c>
      <c r="E266" s="7" t="s">
        <v>166</v>
      </c>
      <c r="F266" s="7" t="s">
        <v>167</v>
      </c>
      <c r="G266" s="7" t="s">
        <v>167</v>
      </c>
      <c r="H266" s="7" t="s">
        <v>166</v>
      </c>
      <c r="I266" s="7" t="s">
        <v>167</v>
      </c>
      <c r="J266" s="7" t="s">
        <v>167</v>
      </c>
      <c r="K266" s="7" t="s">
        <v>166</v>
      </c>
      <c r="L266" s="7" t="s">
        <v>167</v>
      </c>
      <c r="M266" s="7" t="s">
        <v>167</v>
      </c>
      <c r="N266" s="11" t="s">
        <v>167</v>
      </c>
      <c r="O266" s="12" t="s">
        <v>167</v>
      </c>
    </row>
    <row r="267" spans="1:15" x14ac:dyDescent="0.25">
      <c r="A267" s="16" t="s">
        <v>60</v>
      </c>
      <c r="B267" s="7" t="s">
        <v>166</v>
      </c>
      <c r="C267" s="7" t="s">
        <v>167</v>
      </c>
      <c r="D267" s="7" t="s">
        <v>167</v>
      </c>
      <c r="E267" s="7" t="s">
        <v>166</v>
      </c>
      <c r="F267" s="7" t="s">
        <v>167</v>
      </c>
      <c r="G267" s="7" t="s">
        <v>167</v>
      </c>
      <c r="H267" s="7" t="s">
        <v>166</v>
      </c>
      <c r="I267" s="7" t="s">
        <v>167</v>
      </c>
      <c r="J267" s="7" t="s">
        <v>167</v>
      </c>
      <c r="K267" s="7" t="s">
        <v>166</v>
      </c>
      <c r="L267" s="7" t="s">
        <v>167</v>
      </c>
      <c r="M267" s="7" t="s">
        <v>167</v>
      </c>
      <c r="N267" s="11" t="s">
        <v>167</v>
      </c>
      <c r="O267" s="12" t="s">
        <v>167</v>
      </c>
    </row>
    <row r="268" spans="1:15" x14ac:dyDescent="0.25">
      <c r="A268" s="16" t="s">
        <v>61</v>
      </c>
      <c r="B268" s="7" t="s">
        <v>166</v>
      </c>
      <c r="C268" s="7" t="s">
        <v>167</v>
      </c>
      <c r="D268" s="7" t="s">
        <v>167</v>
      </c>
      <c r="E268" s="7" t="s">
        <v>166</v>
      </c>
      <c r="F268" s="7" t="s">
        <v>167</v>
      </c>
      <c r="G268" s="7" t="s">
        <v>167</v>
      </c>
      <c r="H268" s="7" t="s">
        <v>166</v>
      </c>
      <c r="I268" s="7" t="s">
        <v>167</v>
      </c>
      <c r="J268" s="7" t="s">
        <v>167</v>
      </c>
      <c r="K268" s="7">
        <v>0.28100000000000003</v>
      </c>
      <c r="L268" s="7">
        <v>3.4000000000000002E-2</v>
      </c>
      <c r="M268" s="7">
        <v>4.1799999999999997E-2</v>
      </c>
      <c r="N268" s="11">
        <f t="shared" si="16"/>
        <v>0.28100000000000003</v>
      </c>
      <c r="O268" s="12" t="s">
        <v>167</v>
      </c>
    </row>
    <row r="269" spans="1:15" x14ac:dyDescent="0.25">
      <c r="A269" s="16" t="s">
        <v>62</v>
      </c>
      <c r="B269" s="7" t="s">
        <v>166</v>
      </c>
      <c r="C269" s="7" t="s">
        <v>167</v>
      </c>
      <c r="D269" s="7" t="s">
        <v>167</v>
      </c>
      <c r="E269" s="7" t="s">
        <v>166</v>
      </c>
      <c r="F269" s="7" t="s">
        <v>167</v>
      </c>
      <c r="G269" s="7" t="s">
        <v>167</v>
      </c>
      <c r="H269" s="7">
        <v>0.61</v>
      </c>
      <c r="I269" s="7">
        <v>0.18</v>
      </c>
      <c r="J269" s="7">
        <v>0.39400000000000002</v>
      </c>
      <c r="K269" s="7">
        <v>0.52</v>
      </c>
      <c r="L269" s="7">
        <v>0.19</v>
      </c>
      <c r="M269" s="7">
        <v>0.44600000000000001</v>
      </c>
      <c r="N269" s="11">
        <f t="shared" si="16"/>
        <v>0.56499999999999995</v>
      </c>
      <c r="O269" s="12">
        <f>STDEV(B269,E269,H269,K269)</f>
        <v>6.363961030678926E-2</v>
      </c>
    </row>
    <row r="270" spans="1:15" x14ac:dyDescent="0.25">
      <c r="A270" s="16" t="s">
        <v>63</v>
      </c>
      <c r="B270" s="7">
        <v>1.45</v>
      </c>
      <c r="C270" s="7">
        <v>0.3</v>
      </c>
      <c r="D270" s="7">
        <v>0.42199999999999999</v>
      </c>
      <c r="E270" s="7">
        <v>2.63</v>
      </c>
      <c r="F270" s="7">
        <v>0.36</v>
      </c>
      <c r="G270" s="7">
        <v>0.315</v>
      </c>
      <c r="H270" s="7">
        <v>4.25</v>
      </c>
      <c r="I270" s="7">
        <v>0.51</v>
      </c>
      <c r="J270" s="7">
        <v>0.26800000000000002</v>
      </c>
      <c r="K270" s="7">
        <v>1.63</v>
      </c>
      <c r="L270" s="7">
        <v>0.26</v>
      </c>
      <c r="M270" s="7">
        <v>0.375</v>
      </c>
      <c r="N270" s="11">
        <f t="shared" si="16"/>
        <v>2.4900000000000002</v>
      </c>
      <c r="O270" s="12">
        <f>STDEV(B270,E270,H270,K270)</f>
        <v>1.283017277098532</v>
      </c>
    </row>
    <row r="271" spans="1:15" x14ac:dyDescent="0.25">
      <c r="A271" s="16" t="s">
        <v>64</v>
      </c>
      <c r="B271" s="7" t="s">
        <v>166</v>
      </c>
      <c r="C271" s="7" t="s">
        <v>167</v>
      </c>
      <c r="D271" s="7" t="s">
        <v>167</v>
      </c>
      <c r="E271" s="7">
        <v>1.26</v>
      </c>
      <c r="F271" s="7">
        <v>0.1</v>
      </c>
      <c r="G271" s="7">
        <v>3.7900000000000003E-2</v>
      </c>
      <c r="H271" s="7" t="s">
        <v>166</v>
      </c>
      <c r="I271" s="7" t="s">
        <v>167</v>
      </c>
      <c r="J271" s="7" t="s">
        <v>167</v>
      </c>
      <c r="K271" s="7" t="s">
        <v>166</v>
      </c>
      <c r="L271" s="7" t="s">
        <v>167</v>
      </c>
      <c r="M271" s="7" t="s">
        <v>167</v>
      </c>
      <c r="N271" s="11">
        <f t="shared" si="16"/>
        <v>1.26</v>
      </c>
      <c r="O271" s="12" t="s">
        <v>167</v>
      </c>
    </row>
    <row r="272" spans="1:15" x14ac:dyDescent="0.25">
      <c r="A272" s="16" t="s">
        <v>65</v>
      </c>
      <c r="B272" s="7">
        <v>0.93</v>
      </c>
      <c r="C272" s="7">
        <v>0.1</v>
      </c>
      <c r="D272" s="7">
        <v>7.6499999999999999E-2</v>
      </c>
      <c r="E272" s="7">
        <v>3.84</v>
      </c>
      <c r="F272" s="7">
        <v>0.28000000000000003</v>
      </c>
      <c r="G272" s="7">
        <v>3.8399999999999997E-2</v>
      </c>
      <c r="H272" s="7" t="s">
        <v>166</v>
      </c>
      <c r="I272" s="7" t="s">
        <v>167</v>
      </c>
      <c r="J272" s="7" t="s">
        <v>167</v>
      </c>
      <c r="K272" s="7">
        <v>0.317</v>
      </c>
      <c r="L272" s="7">
        <v>3.5999999999999997E-2</v>
      </c>
      <c r="M272" s="7">
        <v>3.8199999999999998E-2</v>
      </c>
      <c r="N272" s="11">
        <f t="shared" si="16"/>
        <v>1.6956666666666667</v>
      </c>
      <c r="O272" s="12">
        <f>STDEV(B272,E272,H272,K272)</f>
        <v>1.8821706440525878</v>
      </c>
    </row>
    <row r="273" spans="1:25" x14ac:dyDescent="0.25">
      <c r="A273" s="16" t="s">
        <v>66</v>
      </c>
      <c r="B273" s="7" t="s">
        <v>166</v>
      </c>
      <c r="C273" s="7" t="s">
        <v>167</v>
      </c>
      <c r="D273" s="7" t="s">
        <v>167</v>
      </c>
      <c r="E273" s="7">
        <v>1.43</v>
      </c>
      <c r="F273" s="7">
        <v>0.21</v>
      </c>
      <c r="G273" s="7">
        <v>0.254</v>
      </c>
      <c r="H273" s="7">
        <v>0.26600000000000001</v>
      </c>
      <c r="I273" s="7">
        <v>8.6999999999999994E-2</v>
      </c>
      <c r="J273" s="7">
        <v>0.157</v>
      </c>
      <c r="K273" s="7" t="s">
        <v>166</v>
      </c>
      <c r="L273" s="7" t="s">
        <v>167</v>
      </c>
      <c r="M273" s="7" t="s">
        <v>167</v>
      </c>
      <c r="N273" s="11">
        <f t="shared" si="16"/>
        <v>0.84799999999999998</v>
      </c>
      <c r="O273" s="12">
        <f>STDEV(B273,E273,H273,K273)</f>
        <v>0.82307229330114107</v>
      </c>
    </row>
    <row r="274" spans="1:25" x14ac:dyDescent="0.25">
      <c r="A274" s="16" t="s">
        <v>67</v>
      </c>
      <c r="B274" s="7" t="s">
        <v>166</v>
      </c>
      <c r="C274" s="7" t="s">
        <v>167</v>
      </c>
      <c r="D274" s="7" t="s">
        <v>167</v>
      </c>
      <c r="E274" s="7" t="s">
        <v>166</v>
      </c>
      <c r="F274" s="7" t="s">
        <v>167</v>
      </c>
      <c r="G274" s="7" t="s">
        <v>167</v>
      </c>
      <c r="H274" s="7" t="s">
        <v>166</v>
      </c>
      <c r="I274" s="7" t="s">
        <v>167</v>
      </c>
      <c r="J274" s="7" t="s">
        <v>167</v>
      </c>
      <c r="K274" s="7" t="s">
        <v>166</v>
      </c>
      <c r="L274" s="7" t="s">
        <v>167</v>
      </c>
      <c r="M274" s="7" t="s">
        <v>167</v>
      </c>
      <c r="N274" s="11" t="s">
        <v>167</v>
      </c>
      <c r="O274" s="12" t="s">
        <v>167</v>
      </c>
    </row>
    <row r="275" spans="1:25" x14ac:dyDescent="0.25">
      <c r="A275" s="16" t="s">
        <v>68</v>
      </c>
      <c r="B275" s="7" t="s">
        <v>166</v>
      </c>
      <c r="C275" s="7" t="s">
        <v>167</v>
      </c>
      <c r="D275" s="7" t="s">
        <v>167</v>
      </c>
      <c r="E275" s="7" t="s">
        <v>166</v>
      </c>
      <c r="F275" s="7" t="s">
        <v>167</v>
      </c>
      <c r="G275" s="7" t="s">
        <v>167</v>
      </c>
      <c r="H275" s="7" t="s">
        <v>166</v>
      </c>
      <c r="I275" s="7" t="s">
        <v>167</v>
      </c>
      <c r="J275" s="7" t="s">
        <v>167</v>
      </c>
      <c r="K275" s="7" t="s">
        <v>166</v>
      </c>
      <c r="L275" s="7" t="s">
        <v>167</v>
      </c>
      <c r="M275" s="7" t="s">
        <v>167</v>
      </c>
      <c r="N275" s="11" t="s">
        <v>167</v>
      </c>
      <c r="O275" s="12" t="s">
        <v>167</v>
      </c>
    </row>
    <row r="276" spans="1:25" x14ac:dyDescent="0.25">
      <c r="A276" s="16" t="s">
        <v>69</v>
      </c>
      <c r="B276" s="7" t="s">
        <v>166</v>
      </c>
      <c r="C276" s="7" t="s">
        <v>167</v>
      </c>
      <c r="D276" s="7" t="s">
        <v>167</v>
      </c>
      <c r="E276" s="7" t="s">
        <v>166</v>
      </c>
      <c r="F276" s="7" t="s">
        <v>167</v>
      </c>
      <c r="G276" s="7" t="s">
        <v>167</v>
      </c>
      <c r="H276" s="7" t="s">
        <v>166</v>
      </c>
      <c r="I276" s="7" t="s">
        <v>167</v>
      </c>
      <c r="J276" s="7" t="s">
        <v>167</v>
      </c>
      <c r="K276" s="7" t="s">
        <v>166</v>
      </c>
      <c r="L276" s="7" t="s">
        <v>167</v>
      </c>
      <c r="M276" s="7" t="s">
        <v>167</v>
      </c>
      <c r="N276" s="11" t="s">
        <v>167</v>
      </c>
      <c r="O276" s="12" t="s">
        <v>167</v>
      </c>
    </row>
    <row r="277" spans="1:25" x14ac:dyDescent="0.25">
      <c r="A277" s="16" t="s">
        <v>70</v>
      </c>
      <c r="B277" s="7">
        <v>0.64</v>
      </c>
      <c r="C277" s="7">
        <v>0.2</v>
      </c>
      <c r="D277" s="7">
        <v>0.33800000000000002</v>
      </c>
      <c r="E277" s="7">
        <v>0.67</v>
      </c>
      <c r="F277" s="7">
        <v>0.13</v>
      </c>
      <c r="G277" s="7">
        <v>0.20599999999999999</v>
      </c>
      <c r="H277" s="7">
        <v>0.71</v>
      </c>
      <c r="I277" s="7">
        <v>0.12</v>
      </c>
      <c r="J277" s="7">
        <v>0.185</v>
      </c>
      <c r="K277" s="7">
        <v>0.26800000000000002</v>
      </c>
      <c r="L277" s="7">
        <v>8.5000000000000006E-2</v>
      </c>
      <c r="M277" s="7">
        <v>0.17899999999999999</v>
      </c>
      <c r="N277" s="11">
        <f t="shared" si="16"/>
        <v>0.57200000000000006</v>
      </c>
      <c r="O277" s="12">
        <f>STDEV(B277,E277,H277,K277)</f>
        <v>0.2046851240320115</v>
      </c>
    </row>
    <row r="278" spans="1:25" x14ac:dyDescent="0.25">
      <c r="A278" s="16" t="s">
        <v>71</v>
      </c>
      <c r="B278" s="7" t="s">
        <v>166</v>
      </c>
      <c r="C278" s="7" t="s">
        <v>167</v>
      </c>
      <c r="D278" s="7" t="s">
        <v>167</v>
      </c>
      <c r="E278" s="7">
        <v>0.87</v>
      </c>
      <c r="F278" s="7">
        <v>0.12</v>
      </c>
      <c r="G278" s="7">
        <v>0.11700000000000001</v>
      </c>
      <c r="H278" s="7" t="s">
        <v>166</v>
      </c>
      <c r="I278" s="7" t="s">
        <v>167</v>
      </c>
      <c r="J278" s="7" t="s">
        <v>167</v>
      </c>
      <c r="K278" s="7">
        <v>0.10299999999999999</v>
      </c>
      <c r="L278" s="7">
        <v>3.4000000000000002E-2</v>
      </c>
      <c r="M278" s="7">
        <v>6.5199999999999994E-2</v>
      </c>
      <c r="N278" s="11">
        <f t="shared" si="16"/>
        <v>0.48649999999999999</v>
      </c>
      <c r="O278" s="12" t="s">
        <v>167</v>
      </c>
    </row>
    <row r="279" spans="1:25" x14ac:dyDescent="0.25">
      <c r="A279" s="16" t="s">
        <v>72</v>
      </c>
      <c r="B279" s="7" t="s">
        <v>166</v>
      </c>
      <c r="C279" s="7" t="s">
        <v>167</v>
      </c>
      <c r="D279" s="7" t="s">
        <v>167</v>
      </c>
      <c r="E279" s="7" t="s">
        <v>166</v>
      </c>
      <c r="F279" s="7" t="s">
        <v>167</v>
      </c>
      <c r="G279" s="7" t="s">
        <v>167</v>
      </c>
      <c r="H279" s="7" t="s">
        <v>166</v>
      </c>
      <c r="I279" s="7" t="s">
        <v>167</v>
      </c>
      <c r="J279" s="7" t="s">
        <v>167</v>
      </c>
      <c r="K279" s="7" t="s">
        <v>166</v>
      </c>
      <c r="L279" s="7" t="s">
        <v>167</v>
      </c>
      <c r="M279" s="7" t="s">
        <v>167</v>
      </c>
      <c r="N279" s="11" t="s">
        <v>167</v>
      </c>
      <c r="O279" s="12" t="s">
        <v>167</v>
      </c>
    </row>
    <row r="280" spans="1:25" ht="13.8" thickBot="1" x14ac:dyDescent="0.3">
      <c r="A280" s="17" t="s">
        <v>73</v>
      </c>
      <c r="B280" s="8" t="s">
        <v>166</v>
      </c>
      <c r="C280" s="8" t="s">
        <v>167</v>
      </c>
      <c r="D280" s="8" t="s">
        <v>167</v>
      </c>
      <c r="E280" s="8" t="s">
        <v>166</v>
      </c>
      <c r="F280" s="8" t="s">
        <v>167</v>
      </c>
      <c r="G280" s="8" t="s">
        <v>167</v>
      </c>
      <c r="H280" s="8" t="s">
        <v>166</v>
      </c>
      <c r="I280" s="8" t="s">
        <v>167</v>
      </c>
      <c r="J280" s="8" t="s">
        <v>167</v>
      </c>
      <c r="K280" s="8">
        <v>3.1</v>
      </c>
      <c r="L280" s="8">
        <v>0.17</v>
      </c>
      <c r="M280" s="8">
        <v>7.3300000000000004E-2</v>
      </c>
      <c r="N280" s="13">
        <f t="shared" si="16"/>
        <v>3.1</v>
      </c>
      <c r="O280" s="14" t="s">
        <v>167</v>
      </c>
    </row>
    <row r="281" spans="1:25" ht="13.8" thickBot="1" x14ac:dyDescent="0.3">
      <c r="Q281" s="18"/>
      <c r="R281" s="18"/>
    </row>
    <row r="282" spans="1:25" x14ac:dyDescent="0.25">
      <c r="A282" s="15"/>
      <c r="B282" s="6" t="s">
        <v>145</v>
      </c>
      <c r="C282" s="6" t="s">
        <v>84</v>
      </c>
      <c r="D282" s="6" t="s">
        <v>150</v>
      </c>
      <c r="E282" s="6" t="s">
        <v>146</v>
      </c>
      <c r="F282" s="6" t="s">
        <v>84</v>
      </c>
      <c r="G282" s="6" t="s">
        <v>150</v>
      </c>
      <c r="H282" s="6" t="s">
        <v>147</v>
      </c>
      <c r="I282" s="6" t="s">
        <v>84</v>
      </c>
      <c r="J282" s="6" t="s">
        <v>150</v>
      </c>
      <c r="K282" s="6" t="s">
        <v>148</v>
      </c>
      <c r="L282" s="6" t="s">
        <v>84</v>
      </c>
      <c r="M282" s="6" t="s">
        <v>150</v>
      </c>
      <c r="N282" s="6" t="s">
        <v>149</v>
      </c>
      <c r="O282" s="6" t="s">
        <v>84</v>
      </c>
      <c r="P282" s="6" t="s">
        <v>150</v>
      </c>
      <c r="Q282" s="15" t="s">
        <v>168</v>
      </c>
      <c r="R282" s="26" t="s">
        <v>169</v>
      </c>
      <c r="S282" s="22"/>
      <c r="T282" s="22"/>
      <c r="U282" s="22"/>
      <c r="V282" s="22"/>
      <c r="W282" s="22"/>
      <c r="X282" s="22"/>
      <c r="Y282" s="22"/>
    </row>
    <row r="283" spans="1:25" x14ac:dyDescent="0.25">
      <c r="A283" s="16" t="s">
        <v>41</v>
      </c>
      <c r="B283" s="7">
        <v>1744.63</v>
      </c>
      <c r="C283" s="7">
        <v>150.29</v>
      </c>
      <c r="D283" s="7">
        <v>0.44700000000000001</v>
      </c>
      <c r="E283" s="7">
        <v>63.12</v>
      </c>
      <c r="F283" s="7">
        <v>5.65</v>
      </c>
      <c r="G283" s="7">
        <v>0.35099999999999998</v>
      </c>
      <c r="H283" s="7">
        <v>145.24</v>
      </c>
      <c r="I283" s="7">
        <v>13.34</v>
      </c>
      <c r="J283" s="7">
        <v>0.33500000000000002</v>
      </c>
      <c r="K283" s="7">
        <v>153.65</v>
      </c>
      <c r="L283" s="7">
        <v>14.58</v>
      </c>
      <c r="M283" s="7">
        <v>0.498</v>
      </c>
      <c r="N283" s="7">
        <v>60.43</v>
      </c>
      <c r="O283" s="7">
        <v>5.94</v>
      </c>
      <c r="P283" s="7">
        <v>0.33100000000000002</v>
      </c>
      <c r="Q283" s="11">
        <f>AVERAGE(B283,E283,H283,K283,N283)</f>
        <v>433.41399999999993</v>
      </c>
      <c r="R283" s="12">
        <f>STDEV(B283,E283,H283,K283,N283)</f>
        <v>734.30822195451412</v>
      </c>
      <c r="S283" s="1"/>
      <c r="T283" s="1"/>
      <c r="U283" s="1"/>
      <c r="V283" s="1"/>
      <c r="W283" s="1"/>
      <c r="X283" s="1"/>
      <c r="Y283" s="1"/>
    </row>
    <row r="284" spans="1:25" x14ac:dyDescent="0.25">
      <c r="A284" s="16" t="s">
        <v>42</v>
      </c>
      <c r="B284" s="7">
        <v>924.61</v>
      </c>
      <c r="C284" s="7">
        <v>87.88</v>
      </c>
      <c r="D284" s="7">
        <v>0.90600000000000003</v>
      </c>
      <c r="E284" s="7">
        <v>226.37</v>
      </c>
      <c r="F284" s="7">
        <v>22.34</v>
      </c>
      <c r="G284" s="7">
        <v>0.78800000000000003</v>
      </c>
      <c r="H284" s="7">
        <v>220.77</v>
      </c>
      <c r="I284" s="7">
        <v>22.61</v>
      </c>
      <c r="J284" s="7">
        <v>0.75</v>
      </c>
      <c r="K284" s="7">
        <v>265.91000000000003</v>
      </c>
      <c r="L284" s="7">
        <v>28.3</v>
      </c>
      <c r="M284" s="7">
        <v>0.93300000000000005</v>
      </c>
      <c r="N284" s="7">
        <v>208.55</v>
      </c>
      <c r="O284" s="7">
        <v>23.07</v>
      </c>
      <c r="P284" s="7">
        <v>0.82799999999999996</v>
      </c>
      <c r="Q284" s="11">
        <f t="shared" ref="Q284:Q312" si="17">AVERAGE(B284,E284,H284,K284,N284)</f>
        <v>369.24200000000002</v>
      </c>
      <c r="R284" s="12">
        <f t="shared" ref="R284:R312" si="18">STDEV(B284,E284,H284,K284,N284)</f>
        <v>311.203060589063</v>
      </c>
      <c r="S284" s="1"/>
      <c r="T284" s="1"/>
      <c r="U284" s="1"/>
      <c r="V284" s="1"/>
      <c r="W284" s="1"/>
      <c r="X284" s="1"/>
      <c r="Y284" s="1"/>
    </row>
    <row r="285" spans="1:25" x14ac:dyDescent="0.25">
      <c r="A285" s="16" t="s">
        <v>43</v>
      </c>
      <c r="B285" s="7">
        <v>3315.98</v>
      </c>
      <c r="C285" s="7">
        <v>240.8</v>
      </c>
      <c r="D285" s="7">
        <v>334.5</v>
      </c>
      <c r="E285" s="7">
        <v>917.25</v>
      </c>
      <c r="F285" s="7">
        <v>129.63</v>
      </c>
      <c r="G285" s="7">
        <v>290.7</v>
      </c>
      <c r="H285" s="7">
        <v>538.37</v>
      </c>
      <c r="I285" s="7">
        <v>120.66</v>
      </c>
      <c r="J285" s="7">
        <v>293.97000000000003</v>
      </c>
      <c r="K285" s="7">
        <v>843.53</v>
      </c>
      <c r="L285" s="7">
        <v>148.82</v>
      </c>
      <c r="M285" s="7">
        <v>355.01</v>
      </c>
      <c r="N285" s="7">
        <v>1623.82</v>
      </c>
      <c r="O285" s="7">
        <v>164.47</v>
      </c>
      <c r="P285" s="7">
        <v>316.39</v>
      </c>
      <c r="Q285" s="11">
        <f t="shared" si="17"/>
        <v>1447.7899999999997</v>
      </c>
      <c r="R285" s="12">
        <f t="shared" si="18"/>
        <v>1117.4488816719988</v>
      </c>
      <c r="S285" s="1"/>
      <c r="T285" s="1"/>
      <c r="U285" s="1"/>
      <c r="V285" s="1"/>
      <c r="W285" s="1"/>
      <c r="X285" s="1"/>
      <c r="Y285" s="1"/>
    </row>
    <row r="286" spans="1:25" x14ac:dyDescent="0.25">
      <c r="A286" s="16" t="s">
        <v>44</v>
      </c>
      <c r="B286" s="7">
        <v>1.72</v>
      </c>
      <c r="C286" s="7">
        <v>0.25</v>
      </c>
      <c r="D286" s="7">
        <v>0.317</v>
      </c>
      <c r="E286" s="7">
        <v>1.19</v>
      </c>
      <c r="F286" s="7">
        <v>0.2</v>
      </c>
      <c r="G286" s="7">
        <v>0.30499999999999999</v>
      </c>
      <c r="H286" s="7">
        <v>2.08</v>
      </c>
      <c r="I286" s="7">
        <v>0.3</v>
      </c>
      <c r="J286" s="7">
        <v>0.28699999999999998</v>
      </c>
      <c r="K286" s="7">
        <v>0.82</v>
      </c>
      <c r="L286" s="7">
        <v>0.2</v>
      </c>
      <c r="M286" s="7">
        <v>0.38700000000000001</v>
      </c>
      <c r="N286" s="7">
        <v>1.56</v>
      </c>
      <c r="O286" s="7">
        <v>0.26</v>
      </c>
      <c r="P286" s="7">
        <v>0.30199999999999999</v>
      </c>
      <c r="Q286" s="11">
        <f t="shared" si="17"/>
        <v>1.4740000000000002</v>
      </c>
      <c r="R286" s="12">
        <f t="shared" si="18"/>
        <v>0.48567478831003719</v>
      </c>
      <c r="S286" s="1"/>
      <c r="T286" s="1"/>
      <c r="U286" s="1"/>
      <c r="V286" s="1"/>
      <c r="W286" s="1"/>
      <c r="X286" s="1"/>
      <c r="Y286" s="1"/>
    </row>
    <row r="287" spans="1:25" x14ac:dyDescent="0.25">
      <c r="A287" s="16" t="s">
        <v>45</v>
      </c>
      <c r="B287" s="7">
        <v>52.29</v>
      </c>
      <c r="C287" s="7">
        <v>4.42</v>
      </c>
      <c r="D287" s="7">
        <v>3.4</v>
      </c>
      <c r="E287" s="7">
        <v>42.97</v>
      </c>
      <c r="F287" s="7">
        <v>3.82</v>
      </c>
      <c r="G287" s="7">
        <v>2.86</v>
      </c>
      <c r="H287" s="7">
        <v>106.1</v>
      </c>
      <c r="I287" s="7">
        <v>8.74</v>
      </c>
      <c r="J287" s="7">
        <v>2.75</v>
      </c>
      <c r="K287" s="7">
        <v>115.65</v>
      </c>
      <c r="L287" s="7">
        <v>9.9600000000000009</v>
      </c>
      <c r="M287" s="7">
        <v>3.59</v>
      </c>
      <c r="N287" s="7">
        <v>113.65</v>
      </c>
      <c r="O287" s="7">
        <v>9.98</v>
      </c>
      <c r="P287" s="7">
        <v>3.03</v>
      </c>
      <c r="Q287" s="11">
        <f t="shared" si="17"/>
        <v>86.131999999999991</v>
      </c>
      <c r="R287" s="12">
        <f t="shared" si="18"/>
        <v>35.480673894389355</v>
      </c>
      <c r="S287" s="1"/>
      <c r="T287" s="1"/>
      <c r="U287" s="1"/>
      <c r="V287" s="1"/>
      <c r="W287" s="1"/>
      <c r="X287" s="1"/>
      <c r="Y287" s="1"/>
    </row>
    <row r="288" spans="1:25" x14ac:dyDescent="0.25">
      <c r="A288" s="16" t="s">
        <v>46</v>
      </c>
      <c r="B288" s="7">
        <v>1072.3699999999999</v>
      </c>
      <c r="C288" s="7">
        <v>44.64</v>
      </c>
      <c r="D288" s="7">
        <v>0.26400000000000001</v>
      </c>
      <c r="E288" s="7">
        <v>1224.68</v>
      </c>
      <c r="F288" s="7">
        <v>51.93</v>
      </c>
      <c r="G288" s="7">
        <v>0.23599999999999999</v>
      </c>
      <c r="H288" s="7">
        <v>1418.32</v>
      </c>
      <c r="I288" s="7">
        <v>61.34</v>
      </c>
      <c r="J288" s="7">
        <v>0.218</v>
      </c>
      <c r="K288" s="7">
        <v>1509.67</v>
      </c>
      <c r="L288" s="7">
        <v>66.69</v>
      </c>
      <c r="M288" s="7">
        <v>0.28399999999999997</v>
      </c>
      <c r="N288" s="7">
        <v>1534.83</v>
      </c>
      <c r="O288" s="7">
        <v>69.31</v>
      </c>
      <c r="P288" s="7">
        <v>0.24099999999999999</v>
      </c>
      <c r="Q288" s="11">
        <f t="shared" si="17"/>
        <v>1351.9739999999999</v>
      </c>
      <c r="R288" s="12">
        <f t="shared" si="18"/>
        <v>198.17182955707852</v>
      </c>
      <c r="S288" s="1"/>
      <c r="T288" s="1"/>
      <c r="U288" s="1"/>
      <c r="V288" s="1"/>
      <c r="W288" s="1"/>
      <c r="X288" s="1"/>
      <c r="Y288" s="1"/>
    </row>
    <row r="289" spans="1:25" x14ac:dyDescent="0.25">
      <c r="A289" s="16" t="s">
        <v>47</v>
      </c>
      <c r="B289" s="7">
        <v>1205.5899999999999</v>
      </c>
      <c r="C289" s="7">
        <v>74.98</v>
      </c>
      <c r="D289" s="7">
        <v>8.1199999999999992</v>
      </c>
      <c r="E289" s="7">
        <v>756.56</v>
      </c>
      <c r="F289" s="7">
        <v>48.69</v>
      </c>
      <c r="G289" s="7">
        <v>7.07</v>
      </c>
      <c r="H289" s="7">
        <v>840.27</v>
      </c>
      <c r="I289" s="7">
        <v>55.8</v>
      </c>
      <c r="J289" s="7">
        <v>7</v>
      </c>
      <c r="K289" s="7" t="s">
        <v>166</v>
      </c>
      <c r="L289" s="7" t="s">
        <v>167</v>
      </c>
      <c r="M289" s="7" t="s">
        <v>167</v>
      </c>
      <c r="N289" s="7">
        <v>50.54</v>
      </c>
      <c r="O289" s="7">
        <v>4.8499999999999996</v>
      </c>
      <c r="P289" s="7">
        <v>7.64</v>
      </c>
      <c r="Q289" s="11">
        <f t="shared" si="17"/>
        <v>713.24</v>
      </c>
      <c r="R289" s="12">
        <f t="shared" si="18"/>
        <v>482.90546203855126</v>
      </c>
      <c r="S289" s="1"/>
      <c r="T289" s="1"/>
      <c r="U289" s="1"/>
      <c r="V289" s="1"/>
      <c r="W289" s="1"/>
      <c r="X289" s="1"/>
      <c r="Y289" s="1"/>
    </row>
    <row r="290" spans="1:25" x14ac:dyDescent="0.25">
      <c r="A290" s="16" t="s">
        <v>48</v>
      </c>
      <c r="B290" s="7">
        <v>256.75</v>
      </c>
      <c r="C290" s="7">
        <v>13.24</v>
      </c>
      <c r="D290" s="7">
        <v>1.1200000000000001</v>
      </c>
      <c r="E290" s="7">
        <v>564.23</v>
      </c>
      <c r="F290" s="7">
        <v>29.65</v>
      </c>
      <c r="G290" s="7">
        <v>0.96</v>
      </c>
      <c r="H290" s="7">
        <v>550.12</v>
      </c>
      <c r="I290" s="7">
        <v>29.55</v>
      </c>
      <c r="J290" s="7">
        <v>0.95799999999999996</v>
      </c>
      <c r="K290" s="7">
        <v>448.74</v>
      </c>
      <c r="L290" s="7">
        <v>24.69</v>
      </c>
      <c r="M290" s="7">
        <v>1.19</v>
      </c>
      <c r="N290" s="7">
        <v>461.57</v>
      </c>
      <c r="O290" s="7">
        <v>25.99</v>
      </c>
      <c r="P290" s="7">
        <v>1.05</v>
      </c>
      <c r="Q290" s="11">
        <f t="shared" si="17"/>
        <v>456.28199999999998</v>
      </c>
      <c r="R290" s="12">
        <f t="shared" si="18"/>
        <v>122.83749903836366</v>
      </c>
      <c r="S290" s="1"/>
      <c r="T290" s="1"/>
      <c r="U290" s="1"/>
      <c r="V290" s="1"/>
      <c r="W290" s="1"/>
      <c r="X290" s="1"/>
      <c r="Y290" s="1"/>
    </row>
    <row r="291" spans="1:25" x14ac:dyDescent="0.25">
      <c r="A291" s="16" t="s">
        <v>49</v>
      </c>
      <c r="B291" s="7">
        <v>38.96</v>
      </c>
      <c r="C291" s="7">
        <v>3.25</v>
      </c>
      <c r="D291" s="7">
        <v>0.113</v>
      </c>
      <c r="E291" s="7">
        <v>64.819999999999993</v>
      </c>
      <c r="F291" s="7">
        <v>5.56</v>
      </c>
      <c r="G291" s="7">
        <v>9.8699999999999996E-2</v>
      </c>
      <c r="H291" s="7">
        <v>64.97</v>
      </c>
      <c r="I291" s="7">
        <v>5.74</v>
      </c>
      <c r="J291" s="7">
        <v>9.4E-2</v>
      </c>
      <c r="K291" s="7">
        <v>58.28</v>
      </c>
      <c r="L291" s="7">
        <v>5.32</v>
      </c>
      <c r="M291" s="7">
        <v>0.123</v>
      </c>
      <c r="N291" s="7">
        <v>61.64</v>
      </c>
      <c r="O291" s="7">
        <v>5.81</v>
      </c>
      <c r="P291" s="7">
        <v>9.7900000000000001E-2</v>
      </c>
      <c r="Q291" s="11">
        <f t="shared" si="17"/>
        <v>57.734000000000002</v>
      </c>
      <c r="R291" s="12">
        <f t="shared" si="18"/>
        <v>10.846533086659498</v>
      </c>
      <c r="S291" s="1"/>
      <c r="T291" s="1"/>
      <c r="U291" s="1"/>
      <c r="V291" s="1"/>
      <c r="W291" s="1"/>
      <c r="X291" s="1"/>
      <c r="Y291" s="1"/>
    </row>
    <row r="292" spans="1:25" x14ac:dyDescent="0.25">
      <c r="A292" s="16" t="s">
        <v>50</v>
      </c>
      <c r="B292" s="7">
        <v>64.67</v>
      </c>
      <c r="C292" s="7">
        <v>7.5</v>
      </c>
      <c r="D292" s="7">
        <v>0.6</v>
      </c>
      <c r="E292" s="7">
        <v>53.71</v>
      </c>
      <c r="F292" s="7">
        <v>6.46</v>
      </c>
      <c r="G292" s="7">
        <v>0.45800000000000002</v>
      </c>
      <c r="H292" s="7">
        <v>65.790000000000006</v>
      </c>
      <c r="I292" s="7">
        <v>8.1999999999999993</v>
      </c>
      <c r="J292" s="7">
        <v>0.437</v>
      </c>
      <c r="K292" s="7">
        <v>84.99</v>
      </c>
      <c r="L292" s="7">
        <v>11</v>
      </c>
      <c r="M292" s="7">
        <v>0.59799999999999998</v>
      </c>
      <c r="N292" s="7">
        <v>78.260000000000005</v>
      </c>
      <c r="O292" s="7">
        <v>10.51</v>
      </c>
      <c r="P292" s="7">
        <v>0.53500000000000003</v>
      </c>
      <c r="Q292" s="11">
        <f t="shared" si="17"/>
        <v>69.484000000000009</v>
      </c>
      <c r="R292" s="12">
        <f t="shared" si="18"/>
        <v>12.278981228098674</v>
      </c>
      <c r="S292" s="1"/>
      <c r="T292" s="1"/>
      <c r="U292" s="1"/>
      <c r="V292" s="1"/>
      <c r="W292" s="1"/>
      <c r="X292" s="1"/>
      <c r="Y292" s="1"/>
    </row>
    <row r="293" spans="1:25" x14ac:dyDescent="0.25">
      <c r="A293" s="16" t="s">
        <v>51</v>
      </c>
      <c r="B293" s="7">
        <v>4.22</v>
      </c>
      <c r="C293" s="7">
        <v>0.83</v>
      </c>
      <c r="D293" s="7">
        <v>1.71</v>
      </c>
      <c r="E293" s="7" t="s">
        <v>166</v>
      </c>
      <c r="F293" s="7" t="s">
        <v>167</v>
      </c>
      <c r="G293" s="7" t="s">
        <v>167</v>
      </c>
      <c r="H293" s="7">
        <v>10.82</v>
      </c>
      <c r="I293" s="7">
        <v>1.38</v>
      </c>
      <c r="J293" s="7">
        <v>1.45</v>
      </c>
      <c r="K293" s="7" t="s">
        <v>166</v>
      </c>
      <c r="L293" s="7">
        <v>0.73</v>
      </c>
      <c r="M293" s="7">
        <v>1.85</v>
      </c>
      <c r="N293" s="7" t="s">
        <v>166</v>
      </c>
      <c r="O293" s="7" t="s">
        <v>167</v>
      </c>
      <c r="P293" s="7" t="s">
        <v>167</v>
      </c>
      <c r="Q293" s="11">
        <f t="shared" si="17"/>
        <v>7.52</v>
      </c>
      <c r="R293" s="12">
        <f t="shared" si="18"/>
        <v>4.6669047558312142</v>
      </c>
      <c r="S293" s="1"/>
      <c r="T293" s="1"/>
      <c r="U293" s="1"/>
      <c r="V293" s="1"/>
      <c r="W293" s="1"/>
      <c r="X293" s="1"/>
      <c r="Y293" s="1"/>
    </row>
    <row r="294" spans="1:25" x14ac:dyDescent="0.25">
      <c r="A294" s="16" t="s">
        <v>52</v>
      </c>
      <c r="B294" s="7">
        <v>31.74</v>
      </c>
      <c r="C294" s="7">
        <v>4.46</v>
      </c>
      <c r="D294" s="7">
        <v>1.02</v>
      </c>
      <c r="E294" s="7">
        <v>15.42</v>
      </c>
      <c r="F294" s="7">
        <v>2.33</v>
      </c>
      <c r="G294" s="7">
        <v>1.18</v>
      </c>
      <c r="H294" s="7">
        <v>25.99</v>
      </c>
      <c r="I294" s="7">
        <v>3.86</v>
      </c>
      <c r="J294" s="7">
        <v>0.76700000000000002</v>
      </c>
      <c r="K294" s="7">
        <v>27.98</v>
      </c>
      <c r="L294" s="7">
        <v>4.32</v>
      </c>
      <c r="M294" s="7">
        <v>1.43</v>
      </c>
      <c r="N294" s="7">
        <v>17.059999999999999</v>
      </c>
      <c r="O294" s="7">
        <v>2.74</v>
      </c>
      <c r="P294" s="7">
        <v>1.07</v>
      </c>
      <c r="Q294" s="11">
        <f t="shared" si="17"/>
        <v>23.637999999999998</v>
      </c>
      <c r="R294" s="12">
        <f t="shared" si="18"/>
        <v>7.0857758925893206</v>
      </c>
      <c r="S294" s="1"/>
      <c r="T294" s="1"/>
      <c r="U294" s="1"/>
      <c r="V294" s="1"/>
      <c r="W294" s="1"/>
      <c r="X294" s="1"/>
      <c r="Y294" s="1"/>
    </row>
    <row r="295" spans="1:25" x14ac:dyDescent="0.25">
      <c r="A295" s="16" t="s">
        <v>53</v>
      </c>
      <c r="B295" s="7">
        <v>10.77</v>
      </c>
      <c r="C295" s="7">
        <v>0.62</v>
      </c>
      <c r="D295" s="7">
        <v>0.14799999999999999</v>
      </c>
      <c r="E295" s="7">
        <v>14.39</v>
      </c>
      <c r="F295" s="7">
        <v>0.82</v>
      </c>
      <c r="G295" s="7">
        <v>0.14299999999999999</v>
      </c>
      <c r="H295" s="7">
        <v>19.22</v>
      </c>
      <c r="I295" s="7">
        <v>1.0900000000000001</v>
      </c>
      <c r="J295" s="7">
        <v>0.14399999999999999</v>
      </c>
      <c r="K295" s="7">
        <v>16.45</v>
      </c>
      <c r="L295" s="7">
        <v>0.99</v>
      </c>
      <c r="M295" s="7">
        <v>0.17499999999999999</v>
      </c>
      <c r="N295" s="7">
        <v>16.75</v>
      </c>
      <c r="O295" s="7">
        <v>1</v>
      </c>
      <c r="P295" s="7">
        <v>0.187</v>
      </c>
      <c r="Q295" s="11">
        <f t="shared" si="17"/>
        <v>15.516</v>
      </c>
      <c r="R295" s="12">
        <f t="shared" si="18"/>
        <v>3.1586041220767065</v>
      </c>
      <c r="S295" s="1"/>
      <c r="T295" s="1"/>
      <c r="U295" s="1"/>
      <c r="V295" s="1"/>
      <c r="W295" s="1"/>
      <c r="X295" s="1"/>
      <c r="Y295" s="1"/>
    </row>
    <row r="296" spans="1:25" x14ac:dyDescent="0.25">
      <c r="A296" s="16" t="s">
        <v>54</v>
      </c>
      <c r="B296" s="7" t="s">
        <v>166</v>
      </c>
      <c r="C296" s="7" t="s">
        <v>167</v>
      </c>
      <c r="D296" s="7" t="s">
        <v>167</v>
      </c>
      <c r="E296" s="7" t="s">
        <v>166</v>
      </c>
      <c r="F296" s="7" t="s">
        <v>167</v>
      </c>
      <c r="G296" s="7" t="s">
        <v>167</v>
      </c>
      <c r="H296" s="7" t="s">
        <v>166</v>
      </c>
      <c r="I296" s="7" t="s">
        <v>167</v>
      </c>
      <c r="J296" s="7" t="s">
        <v>167</v>
      </c>
      <c r="K296" s="7" t="s">
        <v>166</v>
      </c>
      <c r="L296" s="7" t="s">
        <v>167</v>
      </c>
      <c r="M296" s="7" t="s">
        <v>167</v>
      </c>
      <c r="N296" s="7" t="s">
        <v>166</v>
      </c>
      <c r="O296" s="7" t="s">
        <v>167</v>
      </c>
      <c r="P296" s="7" t="s">
        <v>167</v>
      </c>
      <c r="Q296" s="11" t="s">
        <v>167</v>
      </c>
      <c r="R296" s="12" t="s">
        <v>167</v>
      </c>
      <c r="S296" s="1"/>
      <c r="T296" s="1"/>
      <c r="U296" s="1"/>
      <c r="V296" s="1"/>
      <c r="W296" s="1"/>
      <c r="X296" s="1"/>
      <c r="Y296" s="1"/>
    </row>
    <row r="297" spans="1:25" x14ac:dyDescent="0.25">
      <c r="A297" s="16" t="s">
        <v>55</v>
      </c>
      <c r="B297" s="7">
        <v>0.11</v>
      </c>
      <c r="C297" s="7">
        <v>3.1E-2</v>
      </c>
      <c r="D297" s="7">
        <v>6.1699999999999998E-2</v>
      </c>
      <c r="E297" s="7">
        <v>4.1000000000000002E-2</v>
      </c>
      <c r="F297" s="7">
        <v>1.6E-2</v>
      </c>
      <c r="G297" s="7">
        <v>2.87E-2</v>
      </c>
      <c r="H297" s="7" t="s">
        <v>166</v>
      </c>
      <c r="I297" s="7" t="s">
        <v>167</v>
      </c>
      <c r="J297" s="7" t="s">
        <v>167</v>
      </c>
      <c r="K297" s="7">
        <v>7.1999999999999995E-2</v>
      </c>
      <c r="L297" s="7">
        <v>3.2000000000000001E-2</v>
      </c>
      <c r="M297" s="7">
        <v>6.83E-2</v>
      </c>
      <c r="N297" s="7" t="s">
        <v>166</v>
      </c>
      <c r="O297" s="7" t="s">
        <v>167</v>
      </c>
      <c r="P297" s="7" t="s">
        <v>167</v>
      </c>
      <c r="Q297" s="11">
        <f t="shared" si="17"/>
        <v>7.4333333333333321E-2</v>
      </c>
      <c r="R297" s="12">
        <f t="shared" si="18"/>
        <v>3.4559128075420761E-2</v>
      </c>
      <c r="S297" s="1"/>
      <c r="T297" s="1"/>
      <c r="U297" s="1"/>
      <c r="V297" s="1"/>
      <c r="W297" s="1"/>
      <c r="X297" s="1"/>
      <c r="Y297" s="1"/>
    </row>
    <row r="298" spans="1:25" x14ac:dyDescent="0.25">
      <c r="A298" s="16" t="s">
        <v>56</v>
      </c>
      <c r="B298" s="7">
        <v>0.23599999999999999</v>
      </c>
      <c r="C298" s="7">
        <v>6.4000000000000001E-2</v>
      </c>
      <c r="D298" s="7">
        <v>0.124</v>
      </c>
      <c r="E298" s="7" t="s">
        <v>166</v>
      </c>
      <c r="F298" s="7" t="s">
        <v>167</v>
      </c>
      <c r="G298" s="7" t="s">
        <v>167</v>
      </c>
      <c r="H298" s="7">
        <v>0.125</v>
      </c>
      <c r="I298" s="7">
        <v>4.4999999999999998E-2</v>
      </c>
      <c r="J298" s="7">
        <v>8.7800000000000003E-2</v>
      </c>
      <c r="K298" s="7" t="s">
        <v>166</v>
      </c>
      <c r="L298" s="7" t="s">
        <v>167</v>
      </c>
      <c r="M298" s="7" t="s">
        <v>167</v>
      </c>
      <c r="N298" s="7" t="s">
        <v>166</v>
      </c>
      <c r="O298" s="7" t="s">
        <v>167</v>
      </c>
      <c r="P298" s="7" t="s">
        <v>167</v>
      </c>
      <c r="Q298" s="11">
        <f t="shared" si="17"/>
        <v>0.18049999999999999</v>
      </c>
      <c r="R298" s="12">
        <f t="shared" si="18"/>
        <v>7.8488852711706775E-2</v>
      </c>
      <c r="S298" s="1"/>
      <c r="T298" s="1"/>
      <c r="U298" s="1"/>
      <c r="V298" s="1"/>
      <c r="W298" s="1"/>
      <c r="X298" s="1"/>
      <c r="Y298" s="1"/>
    </row>
    <row r="299" spans="1:25" x14ac:dyDescent="0.25">
      <c r="A299" s="16" t="s">
        <v>57</v>
      </c>
      <c r="B299" s="7">
        <v>0.13700000000000001</v>
      </c>
      <c r="C299" s="7">
        <v>0.03</v>
      </c>
      <c r="D299" s="7">
        <v>5.3800000000000001E-2</v>
      </c>
      <c r="E299" s="7" t="s">
        <v>166</v>
      </c>
      <c r="F299" s="7" t="s">
        <v>167</v>
      </c>
      <c r="G299" s="7" t="s">
        <v>167</v>
      </c>
      <c r="H299" s="7">
        <v>5.8999999999999997E-2</v>
      </c>
      <c r="I299" s="7">
        <v>1.9E-2</v>
      </c>
      <c r="J299" s="7">
        <v>3.1800000000000002E-2</v>
      </c>
      <c r="K299" s="7" t="s">
        <v>166</v>
      </c>
      <c r="L299" s="7" t="s">
        <v>167</v>
      </c>
      <c r="M299" s="7" t="s">
        <v>167</v>
      </c>
      <c r="N299" s="7" t="s">
        <v>166</v>
      </c>
      <c r="O299" s="7" t="s">
        <v>167</v>
      </c>
      <c r="P299" s="7" t="s">
        <v>167</v>
      </c>
      <c r="Q299" s="11">
        <f t="shared" si="17"/>
        <v>9.8000000000000004E-2</v>
      </c>
      <c r="R299" s="12">
        <f t="shared" si="18"/>
        <v>5.5154328932550734E-2</v>
      </c>
      <c r="S299" s="1"/>
      <c r="T299" s="1"/>
      <c r="U299" s="1"/>
      <c r="V299" s="1"/>
      <c r="W299" s="1"/>
      <c r="X299" s="1"/>
      <c r="Y299" s="1"/>
    </row>
    <row r="300" spans="1:25" x14ac:dyDescent="0.25">
      <c r="A300" s="16" t="s">
        <v>58</v>
      </c>
      <c r="B300" s="7" t="s">
        <v>166</v>
      </c>
      <c r="C300" s="7" t="s">
        <v>167</v>
      </c>
      <c r="D300" s="7" t="s">
        <v>167</v>
      </c>
      <c r="E300" s="7" t="s">
        <v>166</v>
      </c>
      <c r="F300" s="7" t="s">
        <v>167</v>
      </c>
      <c r="G300" s="7" t="s">
        <v>167</v>
      </c>
      <c r="H300" s="7" t="s">
        <v>166</v>
      </c>
      <c r="I300" s="7" t="s">
        <v>167</v>
      </c>
      <c r="J300" s="7" t="s">
        <v>167</v>
      </c>
      <c r="K300" s="7" t="s">
        <v>166</v>
      </c>
      <c r="L300" s="7" t="s">
        <v>167</v>
      </c>
      <c r="M300" s="7" t="s">
        <v>167</v>
      </c>
      <c r="N300" s="7" t="s">
        <v>166</v>
      </c>
      <c r="O300" s="7" t="s">
        <v>167</v>
      </c>
      <c r="P300" s="7" t="s">
        <v>167</v>
      </c>
      <c r="Q300" s="11" t="s">
        <v>167</v>
      </c>
      <c r="R300" s="12" t="s">
        <v>167</v>
      </c>
      <c r="S300" s="1"/>
      <c r="T300" s="1"/>
      <c r="U300" s="1"/>
      <c r="V300" s="1"/>
      <c r="W300" s="1"/>
      <c r="X300" s="1"/>
      <c r="Y300" s="1"/>
    </row>
    <row r="301" spans="1:25" x14ac:dyDescent="0.25">
      <c r="A301" s="16" t="s">
        <v>59</v>
      </c>
      <c r="B301" s="7" t="s">
        <v>166</v>
      </c>
      <c r="C301" s="7" t="s">
        <v>167</v>
      </c>
      <c r="D301" s="7" t="s">
        <v>167</v>
      </c>
      <c r="E301" s="7" t="s">
        <v>166</v>
      </c>
      <c r="F301" s="7" t="s">
        <v>167</v>
      </c>
      <c r="G301" s="7" t="s">
        <v>167</v>
      </c>
      <c r="H301" s="7" t="s">
        <v>166</v>
      </c>
      <c r="I301" s="7" t="s">
        <v>167</v>
      </c>
      <c r="J301" s="7" t="s">
        <v>167</v>
      </c>
      <c r="K301" s="7" t="s">
        <v>166</v>
      </c>
      <c r="L301" s="7" t="s">
        <v>167</v>
      </c>
      <c r="M301" s="7" t="s">
        <v>167</v>
      </c>
      <c r="N301" s="7" t="s">
        <v>166</v>
      </c>
      <c r="O301" s="7" t="s">
        <v>167</v>
      </c>
      <c r="P301" s="7" t="s">
        <v>167</v>
      </c>
      <c r="Q301" s="11" t="s">
        <v>167</v>
      </c>
      <c r="R301" s="12" t="s">
        <v>167</v>
      </c>
      <c r="S301" s="1"/>
      <c r="T301" s="1"/>
      <c r="U301" s="1"/>
      <c r="V301" s="1"/>
      <c r="W301" s="1"/>
      <c r="X301" s="1"/>
      <c r="Y301" s="1"/>
    </row>
    <row r="302" spans="1:25" x14ac:dyDescent="0.25">
      <c r="A302" s="16" t="s">
        <v>60</v>
      </c>
      <c r="B302" s="7" t="s">
        <v>166</v>
      </c>
      <c r="C302" s="7" t="s">
        <v>167</v>
      </c>
      <c r="D302" s="7" t="s">
        <v>167</v>
      </c>
      <c r="E302" s="7">
        <v>8.17</v>
      </c>
      <c r="F302" s="7">
        <v>1.34</v>
      </c>
      <c r="G302" s="7">
        <v>2.08</v>
      </c>
      <c r="H302" s="7" t="s">
        <v>166</v>
      </c>
      <c r="I302" s="7" t="s">
        <v>167</v>
      </c>
      <c r="J302" s="7" t="s">
        <v>167</v>
      </c>
      <c r="K302" s="7" t="s">
        <v>166</v>
      </c>
      <c r="L302" s="7" t="s">
        <v>167</v>
      </c>
      <c r="M302" s="7" t="s">
        <v>167</v>
      </c>
      <c r="N302" s="7" t="s">
        <v>166</v>
      </c>
      <c r="O302" s="7" t="s">
        <v>167</v>
      </c>
      <c r="P302" s="7" t="s">
        <v>167</v>
      </c>
      <c r="Q302" s="11">
        <f t="shared" si="17"/>
        <v>8.17</v>
      </c>
      <c r="R302" s="12" t="s">
        <v>167</v>
      </c>
      <c r="S302" s="1"/>
      <c r="T302" s="1"/>
      <c r="U302" s="1"/>
      <c r="V302" s="1"/>
      <c r="W302" s="1"/>
      <c r="X302" s="1"/>
      <c r="Y302" s="1"/>
    </row>
    <row r="303" spans="1:25" x14ac:dyDescent="0.25">
      <c r="A303" s="16" t="s">
        <v>61</v>
      </c>
      <c r="B303" s="7" t="s">
        <v>166</v>
      </c>
      <c r="C303" s="7" t="s">
        <v>167</v>
      </c>
      <c r="D303" s="7" t="s">
        <v>167</v>
      </c>
      <c r="E303" s="7" t="s">
        <v>166</v>
      </c>
      <c r="F303" s="7" t="s">
        <v>167</v>
      </c>
      <c r="G303" s="7" t="s">
        <v>167</v>
      </c>
      <c r="H303" s="7" t="s">
        <v>166</v>
      </c>
      <c r="I303" s="7" t="s">
        <v>167</v>
      </c>
      <c r="J303" s="7" t="s">
        <v>167</v>
      </c>
      <c r="K303" s="7" t="s">
        <v>166</v>
      </c>
      <c r="L303" s="7" t="s">
        <v>167</v>
      </c>
      <c r="M303" s="7" t="s">
        <v>167</v>
      </c>
      <c r="N303" s="7" t="s">
        <v>166</v>
      </c>
      <c r="O303" s="7" t="s">
        <v>167</v>
      </c>
      <c r="P303" s="7" t="s">
        <v>167</v>
      </c>
      <c r="Q303" s="11" t="s">
        <v>167</v>
      </c>
      <c r="R303" s="12" t="s">
        <v>167</v>
      </c>
      <c r="S303" s="1"/>
      <c r="T303" s="1"/>
      <c r="U303" s="1"/>
      <c r="V303" s="1"/>
      <c r="W303" s="1"/>
      <c r="X303" s="1"/>
      <c r="Y303" s="1"/>
    </row>
    <row r="304" spans="1:25" x14ac:dyDescent="0.25">
      <c r="A304" s="16" t="s">
        <v>62</v>
      </c>
      <c r="B304" s="7" t="s">
        <v>166</v>
      </c>
      <c r="C304" s="7" t="s">
        <v>167</v>
      </c>
      <c r="D304" s="7" t="s">
        <v>167</v>
      </c>
      <c r="E304" s="7" t="s">
        <v>166</v>
      </c>
      <c r="F304" s="7" t="s">
        <v>167</v>
      </c>
      <c r="G304" s="7" t="s">
        <v>167</v>
      </c>
      <c r="H304" s="7" t="s">
        <v>166</v>
      </c>
      <c r="I304" s="7" t="s">
        <v>167</v>
      </c>
      <c r="J304" s="7" t="s">
        <v>167</v>
      </c>
      <c r="K304" s="7" t="s">
        <v>166</v>
      </c>
      <c r="L304" s="7" t="s">
        <v>167</v>
      </c>
      <c r="M304" s="7" t="s">
        <v>167</v>
      </c>
      <c r="N304" s="7">
        <v>0.75</v>
      </c>
      <c r="O304" s="7">
        <v>0.28000000000000003</v>
      </c>
      <c r="P304" s="7">
        <v>0.67200000000000004</v>
      </c>
      <c r="Q304" s="11">
        <f t="shared" si="17"/>
        <v>0.75</v>
      </c>
      <c r="R304" s="12" t="s">
        <v>167</v>
      </c>
      <c r="S304" s="1"/>
      <c r="T304" s="1"/>
      <c r="U304" s="1"/>
      <c r="V304" s="1"/>
      <c r="W304" s="1"/>
      <c r="X304" s="1"/>
      <c r="Y304" s="1"/>
    </row>
    <row r="305" spans="1:25" x14ac:dyDescent="0.25">
      <c r="A305" s="16" t="s">
        <v>63</v>
      </c>
      <c r="B305" s="7">
        <v>9.57</v>
      </c>
      <c r="C305" s="7">
        <v>1.1499999999999999</v>
      </c>
      <c r="D305" s="7">
        <v>0.49099999999999999</v>
      </c>
      <c r="E305" s="7">
        <v>0.79</v>
      </c>
      <c r="F305" s="7">
        <v>0.2</v>
      </c>
      <c r="G305" s="7">
        <v>0.39300000000000002</v>
      </c>
      <c r="H305" s="7">
        <v>0.88</v>
      </c>
      <c r="I305" s="7">
        <v>0.2</v>
      </c>
      <c r="J305" s="7">
        <v>0.35599999999999998</v>
      </c>
      <c r="K305" s="7">
        <v>0.53</v>
      </c>
      <c r="L305" s="7">
        <v>0.18</v>
      </c>
      <c r="M305" s="7">
        <v>0.36</v>
      </c>
      <c r="N305" s="7">
        <v>0.88</v>
      </c>
      <c r="O305" s="7">
        <v>0.2</v>
      </c>
      <c r="P305" s="7">
        <v>0.33200000000000002</v>
      </c>
      <c r="Q305" s="11">
        <f t="shared" si="17"/>
        <v>2.5300000000000002</v>
      </c>
      <c r="R305" s="12">
        <f t="shared" si="18"/>
        <v>3.9380896383906756</v>
      </c>
      <c r="S305" s="1"/>
      <c r="T305" s="1"/>
      <c r="U305" s="1"/>
      <c r="V305" s="1"/>
      <c r="W305" s="1"/>
      <c r="X305" s="1"/>
      <c r="Y305" s="1"/>
    </row>
    <row r="306" spans="1:25" x14ac:dyDescent="0.25">
      <c r="A306" s="16" t="s">
        <v>64</v>
      </c>
      <c r="B306" s="7" t="s">
        <v>166</v>
      </c>
      <c r="C306" s="7" t="s">
        <v>167</v>
      </c>
      <c r="D306" s="7" t="s">
        <v>167</v>
      </c>
      <c r="E306" s="7" t="s">
        <v>166</v>
      </c>
      <c r="F306" s="7" t="s">
        <v>167</v>
      </c>
      <c r="G306" s="7" t="s">
        <v>167</v>
      </c>
      <c r="H306" s="7" t="s">
        <v>166</v>
      </c>
      <c r="I306" s="7" t="s">
        <v>167</v>
      </c>
      <c r="J306" s="7" t="s">
        <v>167</v>
      </c>
      <c r="K306" s="7">
        <v>7.0999999999999994E-2</v>
      </c>
      <c r="L306" s="7">
        <v>2.5999999999999999E-2</v>
      </c>
      <c r="M306" s="7">
        <v>4.9599999999999998E-2</v>
      </c>
      <c r="N306" s="7">
        <v>7.3999999999999996E-2</v>
      </c>
      <c r="O306" s="7">
        <v>0.02</v>
      </c>
      <c r="P306" s="7">
        <v>3.32E-2</v>
      </c>
      <c r="Q306" s="11">
        <f t="shared" si="17"/>
        <v>7.2499999999999995E-2</v>
      </c>
      <c r="R306" s="12">
        <f t="shared" si="18"/>
        <v>2.1213203435596446E-3</v>
      </c>
      <c r="S306" s="1"/>
      <c r="T306" s="1"/>
      <c r="U306" s="1"/>
      <c r="V306" s="1"/>
      <c r="W306" s="1"/>
      <c r="X306" s="1"/>
      <c r="Y306" s="1"/>
    </row>
    <row r="307" spans="1:25" x14ac:dyDescent="0.25">
      <c r="A307" s="16" t="s">
        <v>65</v>
      </c>
      <c r="B307" s="7">
        <v>5.5E-2</v>
      </c>
      <c r="C307" s="7">
        <v>2.1000000000000001E-2</v>
      </c>
      <c r="D307" s="7">
        <v>4.3099999999999999E-2</v>
      </c>
      <c r="E307" s="7">
        <v>5.1999999999999998E-2</v>
      </c>
      <c r="F307" s="7">
        <v>2.3E-2</v>
      </c>
      <c r="G307" s="7">
        <v>4.7300000000000002E-2</v>
      </c>
      <c r="H307" s="7" t="s">
        <v>166</v>
      </c>
      <c r="I307" s="7" t="s">
        <v>167</v>
      </c>
      <c r="J307" s="7" t="s">
        <v>167</v>
      </c>
      <c r="K307" s="7">
        <v>0.248</v>
      </c>
      <c r="L307" s="7">
        <v>4.2000000000000003E-2</v>
      </c>
      <c r="M307" s="7">
        <v>5.4199999999999998E-2</v>
      </c>
      <c r="N307" s="7" t="s">
        <v>166</v>
      </c>
      <c r="O307" s="7" t="s">
        <v>167</v>
      </c>
      <c r="P307" s="7" t="s">
        <v>167</v>
      </c>
      <c r="Q307" s="11">
        <f t="shared" si="17"/>
        <v>0.11833333333333333</v>
      </c>
      <c r="R307" s="12">
        <f t="shared" si="18"/>
        <v>0.11230464519926739</v>
      </c>
      <c r="S307" s="1"/>
      <c r="T307" s="1"/>
      <c r="U307" s="1"/>
      <c r="V307" s="1"/>
      <c r="W307" s="1"/>
      <c r="X307" s="1"/>
      <c r="Y307" s="1"/>
    </row>
    <row r="308" spans="1:25" x14ac:dyDescent="0.25">
      <c r="A308" s="16" t="s">
        <v>66</v>
      </c>
      <c r="B308" s="7">
        <v>0.68</v>
      </c>
      <c r="C308" s="7">
        <v>0.14000000000000001</v>
      </c>
      <c r="D308" s="7">
        <v>0.23799999999999999</v>
      </c>
      <c r="E308" s="7">
        <v>0.245</v>
      </c>
      <c r="F308" s="7">
        <v>9.7000000000000003E-2</v>
      </c>
      <c r="G308" s="7">
        <v>0.185</v>
      </c>
      <c r="H308" s="7" t="s">
        <v>166</v>
      </c>
      <c r="I308" s="7" t="s">
        <v>167</v>
      </c>
      <c r="J308" s="7" t="s">
        <v>167</v>
      </c>
      <c r="K308" s="7" t="s">
        <v>166</v>
      </c>
      <c r="L308" s="7" t="s">
        <v>167</v>
      </c>
      <c r="M308" s="7" t="s">
        <v>167</v>
      </c>
      <c r="N308" s="7" t="s">
        <v>166</v>
      </c>
      <c r="O308" s="7" t="s">
        <v>167</v>
      </c>
      <c r="P308" s="7" t="s">
        <v>167</v>
      </c>
      <c r="Q308" s="11">
        <f t="shared" si="17"/>
        <v>0.46250000000000002</v>
      </c>
      <c r="R308" s="12">
        <f t="shared" si="18"/>
        <v>0.30759144981614833</v>
      </c>
      <c r="S308" s="1"/>
      <c r="T308" s="1"/>
      <c r="U308" s="1"/>
      <c r="V308" s="1"/>
      <c r="W308" s="1"/>
      <c r="X308" s="1"/>
      <c r="Y308" s="1"/>
    </row>
    <row r="309" spans="1:25" x14ac:dyDescent="0.25">
      <c r="A309" s="16" t="s">
        <v>67</v>
      </c>
      <c r="B309" s="7" t="s">
        <v>166</v>
      </c>
      <c r="C309" s="7" t="s">
        <v>167</v>
      </c>
      <c r="D309" s="7" t="s">
        <v>167</v>
      </c>
      <c r="E309" s="7" t="s">
        <v>166</v>
      </c>
      <c r="F309" s="7" t="s">
        <v>167</v>
      </c>
      <c r="G309" s="7" t="s">
        <v>167</v>
      </c>
      <c r="H309" s="7" t="s">
        <v>166</v>
      </c>
      <c r="I309" s="7" t="s">
        <v>167</v>
      </c>
      <c r="J309" s="7" t="s">
        <v>167</v>
      </c>
      <c r="K309" s="7" t="s">
        <v>166</v>
      </c>
      <c r="L309" s="7" t="s">
        <v>167</v>
      </c>
      <c r="M309" s="7" t="s">
        <v>167</v>
      </c>
      <c r="N309" s="7" t="s">
        <v>166</v>
      </c>
      <c r="O309" s="7" t="s">
        <v>167</v>
      </c>
      <c r="P309" s="7" t="s">
        <v>167</v>
      </c>
      <c r="Q309" s="11" t="s">
        <v>167</v>
      </c>
      <c r="R309" s="12" t="s">
        <v>167</v>
      </c>
      <c r="S309" s="1"/>
      <c r="T309" s="1"/>
      <c r="U309" s="1"/>
      <c r="V309" s="1"/>
      <c r="W309" s="1"/>
      <c r="X309" s="1"/>
      <c r="Y309" s="1"/>
    </row>
    <row r="310" spans="1:25" x14ac:dyDescent="0.25">
      <c r="A310" s="16" t="s">
        <v>68</v>
      </c>
      <c r="B310" s="7" t="s">
        <v>166</v>
      </c>
      <c r="C310" s="7" t="s">
        <v>167</v>
      </c>
      <c r="D310" s="7" t="s">
        <v>167</v>
      </c>
      <c r="E310" s="7">
        <v>0.246</v>
      </c>
      <c r="F310" s="7">
        <v>9.7000000000000003E-2</v>
      </c>
      <c r="G310" s="7">
        <v>0.192</v>
      </c>
      <c r="H310" s="7" t="s">
        <v>166</v>
      </c>
      <c r="I310" s="7" t="s">
        <v>167</v>
      </c>
      <c r="J310" s="7" t="s">
        <v>167</v>
      </c>
      <c r="K310" s="7" t="s">
        <v>166</v>
      </c>
      <c r="L310" s="7" t="s">
        <v>167</v>
      </c>
      <c r="M310" s="7" t="s">
        <v>167</v>
      </c>
      <c r="N310" s="7">
        <v>4.9400000000000004</v>
      </c>
      <c r="O310" s="7">
        <v>0.46</v>
      </c>
      <c r="P310" s="7">
        <v>0.23699999999999999</v>
      </c>
      <c r="Q310" s="11">
        <f t="shared" si="17"/>
        <v>2.593</v>
      </c>
      <c r="R310" s="12">
        <f t="shared" si="18"/>
        <v>3.3191592308896549</v>
      </c>
      <c r="S310" s="1"/>
      <c r="T310" s="1"/>
      <c r="U310" s="1"/>
      <c r="V310" s="1"/>
      <c r="W310" s="1"/>
      <c r="X310" s="1"/>
      <c r="Y310" s="1"/>
    </row>
    <row r="311" spans="1:25" x14ac:dyDescent="0.25">
      <c r="A311" s="16" t="s">
        <v>69</v>
      </c>
      <c r="B311" s="7" t="s">
        <v>166</v>
      </c>
      <c r="C311" s="7" t="s">
        <v>167</v>
      </c>
      <c r="D311" s="7" t="s">
        <v>167</v>
      </c>
      <c r="E311" s="7" t="s">
        <v>166</v>
      </c>
      <c r="F311" s="7">
        <v>0.08</v>
      </c>
      <c r="G311" s="7">
        <v>0.191</v>
      </c>
      <c r="H311" s="7" t="s">
        <v>166</v>
      </c>
      <c r="I311" s="7" t="s">
        <v>167</v>
      </c>
      <c r="J311" s="7" t="s">
        <v>167</v>
      </c>
      <c r="K311" s="7" t="s">
        <v>166</v>
      </c>
      <c r="L311" s="7" t="s">
        <v>167</v>
      </c>
      <c r="M311" s="7" t="s">
        <v>167</v>
      </c>
      <c r="N311" s="7" t="s">
        <v>166</v>
      </c>
      <c r="O311" s="7" t="s">
        <v>167</v>
      </c>
      <c r="P311" s="7" t="s">
        <v>167</v>
      </c>
      <c r="Q311" s="11" t="s">
        <v>167</v>
      </c>
      <c r="R311" s="12" t="s">
        <v>167</v>
      </c>
      <c r="S311" s="1"/>
      <c r="T311" s="1"/>
      <c r="U311" s="1"/>
      <c r="V311" s="1"/>
      <c r="W311" s="1"/>
      <c r="X311" s="1"/>
      <c r="Y311" s="1"/>
    </row>
    <row r="312" spans="1:25" x14ac:dyDescent="0.25">
      <c r="A312" s="16" t="s">
        <v>70</v>
      </c>
      <c r="B312" s="7">
        <v>1.6</v>
      </c>
      <c r="C312" s="7">
        <v>0.21</v>
      </c>
      <c r="D312" s="7">
        <v>0.25700000000000001</v>
      </c>
      <c r="E312" s="7">
        <v>0.28999999999999998</v>
      </c>
      <c r="F312" s="7">
        <v>0.1</v>
      </c>
      <c r="G312" s="7">
        <v>0.21199999999999999</v>
      </c>
      <c r="H312" s="7">
        <v>0.28000000000000003</v>
      </c>
      <c r="I312" s="7">
        <v>0.11</v>
      </c>
      <c r="J312" s="7">
        <v>0.249</v>
      </c>
      <c r="K312" s="7">
        <v>0.84</v>
      </c>
      <c r="L312" s="7">
        <v>0.15</v>
      </c>
      <c r="M312" s="7">
        <v>0.19800000000000001</v>
      </c>
      <c r="N312" s="7">
        <v>0.8</v>
      </c>
      <c r="O312" s="7">
        <v>0.14000000000000001</v>
      </c>
      <c r="P312" s="7">
        <v>0.216</v>
      </c>
      <c r="Q312" s="11">
        <f t="shared" si="17"/>
        <v>0.7619999999999999</v>
      </c>
      <c r="R312" s="12">
        <f t="shared" si="18"/>
        <v>0.53964803344402201</v>
      </c>
      <c r="S312" s="1"/>
      <c r="T312" s="1"/>
      <c r="U312" s="1"/>
      <c r="V312" s="1"/>
      <c r="W312" s="1"/>
      <c r="X312" s="1"/>
      <c r="Y312" s="1"/>
    </row>
    <row r="313" spans="1:25" x14ac:dyDescent="0.25">
      <c r="A313" s="16" t="s">
        <v>71</v>
      </c>
      <c r="B313" s="7" t="s">
        <v>166</v>
      </c>
      <c r="C313" s="7" t="s">
        <v>167</v>
      </c>
      <c r="D313" s="7" t="s">
        <v>167</v>
      </c>
      <c r="E313" s="7" t="s">
        <v>166</v>
      </c>
      <c r="F313" s="7" t="s">
        <v>167</v>
      </c>
      <c r="G313" s="7" t="s">
        <v>167</v>
      </c>
      <c r="H313" s="7" t="s">
        <v>166</v>
      </c>
      <c r="I313" s="7" t="s">
        <v>167</v>
      </c>
      <c r="J313" s="7" t="s">
        <v>167</v>
      </c>
      <c r="K313" s="7" t="s">
        <v>166</v>
      </c>
      <c r="L313" s="7" t="s">
        <v>167</v>
      </c>
      <c r="M313" s="7" t="s">
        <v>167</v>
      </c>
      <c r="N313" s="7" t="s">
        <v>166</v>
      </c>
      <c r="O313" s="7" t="s">
        <v>167</v>
      </c>
      <c r="P313" s="7" t="s">
        <v>167</v>
      </c>
      <c r="Q313" s="11" t="s">
        <v>167</v>
      </c>
      <c r="R313" s="12" t="s">
        <v>167</v>
      </c>
      <c r="S313" s="1"/>
      <c r="T313" s="1"/>
      <c r="U313" s="1"/>
      <c r="V313" s="1"/>
      <c r="W313" s="1"/>
      <c r="X313" s="1"/>
      <c r="Y313" s="1"/>
    </row>
    <row r="314" spans="1:25" x14ac:dyDescent="0.25">
      <c r="A314" s="16" t="s">
        <v>72</v>
      </c>
      <c r="B314" s="7" t="s">
        <v>166</v>
      </c>
      <c r="C314" s="7" t="s">
        <v>167</v>
      </c>
      <c r="D314" s="7" t="s">
        <v>167</v>
      </c>
      <c r="E314" s="7" t="s">
        <v>166</v>
      </c>
      <c r="F314" s="7" t="s">
        <v>167</v>
      </c>
      <c r="G314" s="7" t="s">
        <v>167</v>
      </c>
      <c r="H314" s="7" t="s">
        <v>166</v>
      </c>
      <c r="I314" s="7" t="s">
        <v>167</v>
      </c>
      <c r="J314" s="7" t="s">
        <v>167</v>
      </c>
      <c r="K314" s="7" t="s">
        <v>166</v>
      </c>
      <c r="L314" s="7" t="s">
        <v>167</v>
      </c>
      <c r="M314" s="7" t="s">
        <v>167</v>
      </c>
      <c r="N314" s="7" t="s">
        <v>166</v>
      </c>
      <c r="O314" s="7" t="s">
        <v>167</v>
      </c>
      <c r="P314" s="7" t="s">
        <v>167</v>
      </c>
      <c r="Q314" s="11" t="s">
        <v>167</v>
      </c>
      <c r="R314" s="12" t="s">
        <v>167</v>
      </c>
      <c r="S314" s="1"/>
      <c r="T314" s="1"/>
      <c r="U314" s="1"/>
      <c r="V314" s="1"/>
      <c r="W314" s="1"/>
      <c r="X314" s="1"/>
      <c r="Y314" s="1"/>
    </row>
    <row r="315" spans="1:25" ht="13.8" thickBot="1" x14ac:dyDescent="0.3">
      <c r="A315" s="17" t="s">
        <v>73</v>
      </c>
      <c r="B315" s="8" t="s">
        <v>166</v>
      </c>
      <c r="C315" s="8" t="s">
        <v>167</v>
      </c>
      <c r="D315" s="8" t="s">
        <v>167</v>
      </c>
      <c r="E315" s="8" t="s">
        <v>166</v>
      </c>
      <c r="F315" s="8" t="s">
        <v>167</v>
      </c>
      <c r="G315" s="8" t="s">
        <v>167</v>
      </c>
      <c r="H315" s="8" t="s">
        <v>166</v>
      </c>
      <c r="I315" s="8" t="s">
        <v>167</v>
      </c>
      <c r="J315" s="8" t="s">
        <v>167</v>
      </c>
      <c r="K315" s="8" t="s">
        <v>166</v>
      </c>
      <c r="L315" s="8" t="s">
        <v>167</v>
      </c>
      <c r="M315" s="8" t="s">
        <v>167</v>
      </c>
      <c r="N315" s="8" t="s">
        <v>166</v>
      </c>
      <c r="O315" s="8" t="s">
        <v>167</v>
      </c>
      <c r="P315" s="8" t="s">
        <v>167</v>
      </c>
      <c r="Q315" s="13" t="s">
        <v>167</v>
      </c>
      <c r="R315" s="14" t="s">
        <v>167</v>
      </c>
      <c r="S315" s="1"/>
      <c r="T315" s="1"/>
      <c r="U315" s="1"/>
      <c r="V315" s="1"/>
      <c r="W315" s="1"/>
      <c r="X315" s="1"/>
      <c r="Y315" s="1"/>
    </row>
    <row r="316" spans="1:25" ht="13.8" thickBot="1" x14ac:dyDescent="0.3">
      <c r="W316" s="18"/>
      <c r="X316" s="18"/>
    </row>
    <row r="317" spans="1:25" x14ac:dyDescent="0.25">
      <c r="A317" s="15"/>
      <c r="B317" s="6" t="s">
        <v>125</v>
      </c>
      <c r="C317" s="6" t="s">
        <v>84</v>
      </c>
      <c r="D317" s="6" t="s">
        <v>150</v>
      </c>
      <c r="E317" s="6" t="s">
        <v>126</v>
      </c>
      <c r="F317" s="6" t="s">
        <v>84</v>
      </c>
      <c r="G317" s="6" t="s">
        <v>150</v>
      </c>
      <c r="H317" s="6" t="s">
        <v>127</v>
      </c>
      <c r="I317" s="6" t="s">
        <v>84</v>
      </c>
      <c r="J317" s="6" t="s">
        <v>150</v>
      </c>
      <c r="K317" s="6" t="s">
        <v>128</v>
      </c>
      <c r="L317" s="6" t="s">
        <v>84</v>
      </c>
      <c r="M317" s="6" t="s">
        <v>150</v>
      </c>
      <c r="N317" s="6" t="s">
        <v>129</v>
      </c>
      <c r="O317" s="6" t="s">
        <v>84</v>
      </c>
      <c r="P317" s="6" t="s">
        <v>150</v>
      </c>
      <c r="Q317" s="6" t="s">
        <v>130</v>
      </c>
      <c r="R317" s="6" t="s">
        <v>84</v>
      </c>
      <c r="S317" s="6" t="s">
        <v>150</v>
      </c>
      <c r="T317" s="6" t="s">
        <v>131</v>
      </c>
      <c r="U317" s="6" t="s">
        <v>84</v>
      </c>
      <c r="V317" s="6" t="s">
        <v>150</v>
      </c>
      <c r="W317" s="15" t="s">
        <v>168</v>
      </c>
      <c r="X317" s="26" t="s">
        <v>169</v>
      </c>
    </row>
    <row r="318" spans="1:25" x14ac:dyDescent="0.25">
      <c r="A318" s="16" t="s">
        <v>41</v>
      </c>
      <c r="B318" s="7">
        <v>1498.67</v>
      </c>
      <c r="C318" s="7">
        <v>209.06</v>
      </c>
      <c r="D318" s="7">
        <v>1.2</v>
      </c>
      <c r="E318" s="7">
        <v>1367.41</v>
      </c>
      <c r="F318" s="7">
        <v>219.64</v>
      </c>
      <c r="G318" s="7">
        <v>1.69</v>
      </c>
      <c r="H318" s="7">
        <v>458.73</v>
      </c>
      <c r="I318" s="7">
        <v>80.739999999999995</v>
      </c>
      <c r="J318" s="7">
        <v>1.48</v>
      </c>
      <c r="K318" s="7">
        <v>894.13</v>
      </c>
      <c r="L318" s="7">
        <v>178.28</v>
      </c>
      <c r="M318" s="7">
        <v>1.73</v>
      </c>
      <c r="N318" s="7">
        <v>442.84</v>
      </c>
      <c r="O318" s="7">
        <v>91.7</v>
      </c>
      <c r="P318" s="7">
        <v>1.64</v>
      </c>
      <c r="Q318" s="7">
        <v>1994.25</v>
      </c>
      <c r="R318" s="7">
        <v>427.89</v>
      </c>
      <c r="S318" s="7">
        <v>1.1499999999999999</v>
      </c>
      <c r="T318" s="7">
        <v>711.88</v>
      </c>
      <c r="U318" s="7">
        <v>178.48</v>
      </c>
      <c r="V318" s="7">
        <v>1.28</v>
      </c>
      <c r="W318" s="11">
        <f>AVERAGE(B318,E318,H318,K318,N318,Q318,T318)</f>
        <v>1052.5585714285714</v>
      </c>
      <c r="X318" s="12">
        <f>STDEV(B318,E318,H318,K318,N318,Q318,T318)</f>
        <v>584.59105154596659</v>
      </c>
    </row>
    <row r="319" spans="1:25" x14ac:dyDescent="0.25">
      <c r="A319" s="16" t="s">
        <v>42</v>
      </c>
      <c r="B319" s="7">
        <v>22698.71</v>
      </c>
      <c r="C319" s="7">
        <v>3000.98</v>
      </c>
      <c r="D319" s="7">
        <v>1.58</v>
      </c>
      <c r="E319" s="7">
        <v>7094.6</v>
      </c>
      <c r="F319" s="7">
        <v>1087.3599999999999</v>
      </c>
      <c r="G319" s="7">
        <v>2.2400000000000002</v>
      </c>
      <c r="H319" s="7">
        <v>4485.32</v>
      </c>
      <c r="I319" s="7">
        <v>755.28</v>
      </c>
      <c r="J319" s="7">
        <v>1.8</v>
      </c>
      <c r="K319" s="7">
        <v>5478.93</v>
      </c>
      <c r="L319" s="7">
        <v>1047.3399999999999</v>
      </c>
      <c r="M319" s="7">
        <v>2.23</v>
      </c>
      <c r="N319" s="7">
        <v>6110.26</v>
      </c>
      <c r="O319" s="7">
        <v>1213.43</v>
      </c>
      <c r="P319" s="7">
        <v>2.12</v>
      </c>
      <c r="Q319" s="7">
        <v>8841.1200000000008</v>
      </c>
      <c r="R319" s="7">
        <v>1820.55</v>
      </c>
      <c r="S319" s="7">
        <v>1.55</v>
      </c>
      <c r="T319" s="7">
        <v>4240.6499999999996</v>
      </c>
      <c r="U319" s="7">
        <v>1020.21</v>
      </c>
      <c r="V319" s="7">
        <v>1.93</v>
      </c>
      <c r="W319" s="11">
        <f t="shared" ref="W319:W350" si="19">AVERAGE(B319,E319,H319,K319,N319,Q319,T319)</f>
        <v>8421.3700000000008</v>
      </c>
      <c r="X319" s="12">
        <f t="shared" ref="X319:X350" si="20">STDEV(B319,E319,H319,K319,N319,Q319,T319)</f>
        <v>6490.3651422396879</v>
      </c>
    </row>
    <row r="320" spans="1:25" x14ac:dyDescent="0.25">
      <c r="A320" s="16" t="s">
        <v>43</v>
      </c>
      <c r="B320" s="7">
        <v>6114.31</v>
      </c>
      <c r="C320" s="7">
        <v>860.69</v>
      </c>
      <c r="D320" s="7">
        <v>303.95999999999998</v>
      </c>
      <c r="E320" s="7">
        <v>7950.17</v>
      </c>
      <c r="F320" s="7">
        <v>1270.79</v>
      </c>
      <c r="G320" s="7">
        <v>437.33</v>
      </c>
      <c r="H320" s="7">
        <v>4806.41</v>
      </c>
      <c r="I320" s="7">
        <v>837.01</v>
      </c>
      <c r="J320" s="7">
        <v>345</v>
      </c>
      <c r="K320" s="7">
        <v>4877.95</v>
      </c>
      <c r="L320" s="7">
        <v>972.57</v>
      </c>
      <c r="M320" s="7">
        <v>430.94</v>
      </c>
      <c r="N320" s="7">
        <v>2740.11</v>
      </c>
      <c r="O320" s="7">
        <v>576.38</v>
      </c>
      <c r="P320" s="7">
        <v>399.29</v>
      </c>
      <c r="Q320" s="7">
        <v>8373.44</v>
      </c>
      <c r="R320" s="7">
        <v>1740.81</v>
      </c>
      <c r="S320" s="7">
        <v>284.76</v>
      </c>
      <c r="T320" s="7">
        <v>3642.71</v>
      </c>
      <c r="U320" s="7">
        <v>893.97</v>
      </c>
      <c r="V320" s="7">
        <v>309.60000000000002</v>
      </c>
      <c r="W320" s="11">
        <f t="shared" si="19"/>
        <v>5500.7285714285708</v>
      </c>
      <c r="X320" s="12">
        <f t="shared" si="20"/>
        <v>2104.4356238544397</v>
      </c>
    </row>
    <row r="321" spans="1:24" x14ac:dyDescent="0.25">
      <c r="A321" s="16" t="s">
        <v>44</v>
      </c>
      <c r="B321" s="7">
        <v>17.39</v>
      </c>
      <c r="C321" s="7">
        <v>2.5</v>
      </c>
      <c r="D321" s="7">
        <v>2.4700000000000002</v>
      </c>
      <c r="E321" s="7">
        <v>10.32</v>
      </c>
      <c r="F321" s="7">
        <v>2.2999999999999998</v>
      </c>
      <c r="G321" s="7">
        <v>3.77</v>
      </c>
      <c r="H321" s="7">
        <v>6.67</v>
      </c>
      <c r="I321" s="7">
        <v>1.65</v>
      </c>
      <c r="J321" s="7">
        <v>3</v>
      </c>
      <c r="K321" s="7" t="s">
        <v>166</v>
      </c>
      <c r="L321" s="7" t="s">
        <v>167</v>
      </c>
      <c r="M321" s="7" t="s">
        <v>167</v>
      </c>
      <c r="N321" s="7">
        <v>5.47</v>
      </c>
      <c r="O321" s="7">
        <v>1.84</v>
      </c>
      <c r="P321" s="7">
        <v>3.43</v>
      </c>
      <c r="Q321" s="7">
        <v>28.94</v>
      </c>
      <c r="R321" s="7">
        <v>5.98</v>
      </c>
      <c r="S321" s="7">
        <v>2.46</v>
      </c>
      <c r="T321" s="7">
        <v>5.89</v>
      </c>
      <c r="U321" s="7">
        <v>2.0299999999999998</v>
      </c>
      <c r="V321" s="7">
        <v>2.84</v>
      </c>
      <c r="W321" s="11">
        <f t="shared" si="19"/>
        <v>12.446666666666667</v>
      </c>
      <c r="X321" s="12">
        <f t="shared" si="20"/>
        <v>9.2306330588246599</v>
      </c>
    </row>
    <row r="322" spans="1:24" x14ac:dyDescent="0.25">
      <c r="A322" s="16" t="s">
        <v>45</v>
      </c>
      <c r="B322" s="7">
        <v>1641.68</v>
      </c>
      <c r="C322" s="7">
        <v>227.41</v>
      </c>
      <c r="D322" s="7">
        <v>5.92</v>
      </c>
      <c r="E322" s="7">
        <v>1326.78</v>
      </c>
      <c r="F322" s="7">
        <v>206.76</v>
      </c>
      <c r="G322" s="7">
        <v>9.3800000000000008</v>
      </c>
      <c r="H322" s="7">
        <v>1165.97</v>
      </c>
      <c r="I322" s="7">
        <v>196.13</v>
      </c>
      <c r="J322" s="7">
        <v>7.78</v>
      </c>
      <c r="K322" s="7">
        <v>1522.77</v>
      </c>
      <c r="L322" s="7">
        <v>287.45999999999998</v>
      </c>
      <c r="M322" s="7">
        <v>8.68</v>
      </c>
      <c r="N322" s="7">
        <v>4326.5200000000004</v>
      </c>
      <c r="O322" s="7">
        <v>841.81</v>
      </c>
      <c r="P322" s="7">
        <v>8.2100000000000009</v>
      </c>
      <c r="Q322" s="7">
        <v>5832.86</v>
      </c>
      <c r="R322" s="7">
        <v>1173.6199999999999</v>
      </c>
      <c r="S322" s="7">
        <v>6.07</v>
      </c>
      <c r="T322" s="7">
        <v>659.31</v>
      </c>
      <c r="U322" s="7">
        <v>154.88</v>
      </c>
      <c r="V322" s="7">
        <v>7.05</v>
      </c>
      <c r="W322" s="11">
        <f t="shared" si="19"/>
        <v>2353.698571428572</v>
      </c>
      <c r="X322" s="12">
        <f t="shared" si="20"/>
        <v>1937.7914797816313</v>
      </c>
    </row>
    <row r="323" spans="1:24" x14ac:dyDescent="0.25">
      <c r="A323" s="16" t="s">
        <v>46</v>
      </c>
      <c r="B323" s="7">
        <v>2037.59</v>
      </c>
      <c r="C323" s="7">
        <v>289.70999999999998</v>
      </c>
      <c r="D323" s="7">
        <v>0.56299999999999994</v>
      </c>
      <c r="E323" s="7">
        <v>1942.84</v>
      </c>
      <c r="F323" s="7">
        <v>323.19</v>
      </c>
      <c r="G323" s="7">
        <v>0.71099999999999997</v>
      </c>
      <c r="H323" s="7">
        <v>1935.87</v>
      </c>
      <c r="I323" s="7">
        <v>354.86</v>
      </c>
      <c r="J323" s="7">
        <v>0.59399999999999997</v>
      </c>
      <c r="K323" s="7">
        <v>1507.17</v>
      </c>
      <c r="L323" s="7">
        <v>314.18</v>
      </c>
      <c r="M323" s="7">
        <v>0.68100000000000005</v>
      </c>
      <c r="N323" s="7">
        <v>1523.9</v>
      </c>
      <c r="O323" s="7">
        <v>329.99</v>
      </c>
      <c r="P323" s="7">
        <v>0.71699999999999997</v>
      </c>
      <c r="Q323" s="7">
        <v>1507.01</v>
      </c>
      <c r="R323" s="7">
        <v>338.33</v>
      </c>
      <c r="S323" s="7">
        <v>0.45500000000000002</v>
      </c>
      <c r="T323" s="7">
        <v>1435.18</v>
      </c>
      <c r="U323" s="7">
        <v>375.51</v>
      </c>
      <c r="V323" s="7">
        <v>0.54800000000000004</v>
      </c>
      <c r="W323" s="11">
        <f t="shared" si="19"/>
        <v>1698.5085714285713</v>
      </c>
      <c r="X323" s="12">
        <f t="shared" si="20"/>
        <v>259.52737539795709</v>
      </c>
    </row>
    <row r="324" spans="1:24" x14ac:dyDescent="0.25">
      <c r="A324" s="16" t="s">
        <v>47</v>
      </c>
      <c r="B324" s="7">
        <v>99.79</v>
      </c>
      <c r="C324" s="7">
        <v>15.6</v>
      </c>
      <c r="D324" s="7">
        <v>8.6</v>
      </c>
      <c r="E324" s="7">
        <v>67.84</v>
      </c>
      <c r="F324" s="7">
        <v>13.41</v>
      </c>
      <c r="G324" s="7">
        <v>13.03</v>
      </c>
      <c r="H324" s="7">
        <v>42.03</v>
      </c>
      <c r="I324" s="7">
        <v>9.09</v>
      </c>
      <c r="J324" s="7">
        <v>10.39</v>
      </c>
      <c r="K324" s="7">
        <v>314.58</v>
      </c>
      <c r="L324" s="7">
        <v>66.77</v>
      </c>
      <c r="M324" s="7">
        <v>13.2</v>
      </c>
      <c r="N324" s="7">
        <v>283.47000000000003</v>
      </c>
      <c r="O324" s="7">
        <v>61.84</v>
      </c>
      <c r="P324" s="7">
        <v>11.64</v>
      </c>
      <c r="Q324" s="7">
        <v>464.21</v>
      </c>
      <c r="R324" s="7">
        <v>104.28</v>
      </c>
      <c r="S324" s="7">
        <v>8.1</v>
      </c>
      <c r="T324" s="7">
        <v>154.66999999999999</v>
      </c>
      <c r="U324" s="7">
        <v>40.86</v>
      </c>
      <c r="V324" s="7">
        <v>9.19</v>
      </c>
      <c r="W324" s="11">
        <f t="shared" si="19"/>
        <v>203.79857142857145</v>
      </c>
      <c r="X324" s="12">
        <f t="shared" si="20"/>
        <v>155.09103610767568</v>
      </c>
    </row>
    <row r="325" spans="1:24" x14ac:dyDescent="0.25">
      <c r="A325" s="16" t="s">
        <v>48</v>
      </c>
      <c r="B325" s="7">
        <v>447.43</v>
      </c>
      <c r="C325" s="7">
        <v>62.79</v>
      </c>
      <c r="D325" s="7">
        <v>1.38</v>
      </c>
      <c r="E325" s="7">
        <v>244.36</v>
      </c>
      <c r="F325" s="7">
        <v>39.770000000000003</v>
      </c>
      <c r="G325" s="7">
        <v>1.97</v>
      </c>
      <c r="H325" s="7">
        <v>288.07</v>
      </c>
      <c r="I325" s="7">
        <v>51.42</v>
      </c>
      <c r="J325" s="7">
        <v>1.6</v>
      </c>
      <c r="K325" s="7">
        <v>589.58000000000004</v>
      </c>
      <c r="L325" s="7">
        <v>119.41</v>
      </c>
      <c r="M325" s="7">
        <v>1.96</v>
      </c>
      <c r="N325" s="7">
        <v>742.21</v>
      </c>
      <c r="O325" s="7">
        <v>156.07</v>
      </c>
      <c r="P325" s="7">
        <v>1.83</v>
      </c>
      <c r="Q325" s="7">
        <v>1244.51</v>
      </c>
      <c r="R325" s="7">
        <v>271.27999999999997</v>
      </c>
      <c r="S325" s="7">
        <v>1.33</v>
      </c>
      <c r="T325" s="7">
        <v>270.73</v>
      </c>
      <c r="U325" s="7">
        <v>68.930000000000007</v>
      </c>
      <c r="V325" s="7">
        <v>1.45</v>
      </c>
      <c r="W325" s="11">
        <f t="shared" si="19"/>
        <v>546.69857142857143</v>
      </c>
      <c r="X325" s="12">
        <f t="shared" si="20"/>
        <v>358.54208885562167</v>
      </c>
    </row>
    <row r="326" spans="1:24" x14ac:dyDescent="0.25">
      <c r="A326" s="16" t="s">
        <v>49</v>
      </c>
      <c r="B326" s="7">
        <v>147.99</v>
      </c>
      <c r="C326" s="7">
        <v>20.64</v>
      </c>
      <c r="D326" s="7">
        <v>0.191</v>
      </c>
      <c r="E326" s="7">
        <v>75.95</v>
      </c>
      <c r="F326" s="7">
        <v>12.25</v>
      </c>
      <c r="G326" s="7">
        <v>0.33300000000000002</v>
      </c>
      <c r="H326" s="7">
        <v>71.52</v>
      </c>
      <c r="I326" s="7">
        <v>12.61</v>
      </c>
      <c r="J326" s="7">
        <v>0.317</v>
      </c>
      <c r="K326" s="7">
        <v>87.25</v>
      </c>
      <c r="L326" s="7">
        <v>17.47</v>
      </c>
      <c r="M326" s="7">
        <v>0.55300000000000005</v>
      </c>
      <c r="N326" s="7">
        <v>86.13</v>
      </c>
      <c r="O326" s="7">
        <v>17.86</v>
      </c>
      <c r="P326" s="7">
        <v>0.28899999999999998</v>
      </c>
      <c r="Q326" s="7">
        <v>94.08</v>
      </c>
      <c r="R326" s="7">
        <v>20.22</v>
      </c>
      <c r="S326" s="7">
        <v>0.214</v>
      </c>
      <c r="T326" s="7">
        <v>75.12</v>
      </c>
      <c r="U326" s="7">
        <v>18.86</v>
      </c>
      <c r="V326" s="7">
        <v>0.247</v>
      </c>
      <c r="W326" s="11">
        <f t="shared" si="19"/>
        <v>91.148571428571429</v>
      </c>
      <c r="X326" s="12">
        <f t="shared" si="20"/>
        <v>26.309436474752733</v>
      </c>
    </row>
    <row r="327" spans="1:24" x14ac:dyDescent="0.25">
      <c r="A327" s="16" t="s">
        <v>50</v>
      </c>
      <c r="B327" s="7">
        <v>141.27000000000001</v>
      </c>
      <c r="C327" s="7">
        <v>19.86</v>
      </c>
      <c r="D327" s="7">
        <v>1.88</v>
      </c>
      <c r="E327" s="7">
        <v>115.58</v>
      </c>
      <c r="F327" s="7">
        <v>18.59</v>
      </c>
      <c r="G327" s="7">
        <v>3.05</v>
      </c>
      <c r="H327" s="7">
        <v>107.2</v>
      </c>
      <c r="I327" s="7">
        <v>18.57</v>
      </c>
      <c r="J327" s="7">
        <v>2.36</v>
      </c>
      <c r="K327" s="7">
        <v>140.87</v>
      </c>
      <c r="L327" s="7">
        <v>27.68</v>
      </c>
      <c r="M327" s="7">
        <v>3.3</v>
      </c>
      <c r="N327" s="7">
        <v>165.42</v>
      </c>
      <c r="O327" s="7">
        <v>33.340000000000003</v>
      </c>
      <c r="P327" s="7">
        <v>3.05</v>
      </c>
      <c r="Q327" s="7">
        <v>137.54</v>
      </c>
      <c r="R327" s="7">
        <v>28.75</v>
      </c>
      <c r="S327" s="7">
        <v>2.11</v>
      </c>
      <c r="T327" s="7">
        <v>119.01</v>
      </c>
      <c r="U327" s="7">
        <v>29.04</v>
      </c>
      <c r="V327" s="7">
        <v>2.33</v>
      </c>
      <c r="W327" s="11">
        <f t="shared" si="19"/>
        <v>132.41285714285715</v>
      </c>
      <c r="X327" s="12">
        <f t="shared" si="20"/>
        <v>19.851117276940776</v>
      </c>
    </row>
    <row r="328" spans="1:24" x14ac:dyDescent="0.25">
      <c r="A328" s="16" t="s">
        <v>51</v>
      </c>
      <c r="B328" s="7">
        <v>20.63</v>
      </c>
      <c r="C328" s="7">
        <v>4.05</v>
      </c>
      <c r="D328" s="7">
        <v>6.95</v>
      </c>
      <c r="E328" s="7" t="s">
        <v>166</v>
      </c>
      <c r="F328" s="7" t="s">
        <v>167</v>
      </c>
      <c r="G328" s="7" t="s">
        <v>167</v>
      </c>
      <c r="H328" s="7" t="s">
        <v>166</v>
      </c>
      <c r="I328" s="7" t="s">
        <v>167</v>
      </c>
      <c r="J328" s="7" t="s">
        <v>167</v>
      </c>
      <c r="K328" s="7">
        <v>-17</v>
      </c>
      <c r="L328" s="7">
        <v>52.98</v>
      </c>
      <c r="M328" s="7">
        <v>17</v>
      </c>
      <c r="N328" s="7" t="s">
        <v>166</v>
      </c>
      <c r="O328" s="7" t="s">
        <v>167</v>
      </c>
      <c r="P328" s="7" t="s">
        <v>167</v>
      </c>
      <c r="Q328" s="7">
        <v>7.96</v>
      </c>
      <c r="R328" s="7">
        <v>2.4</v>
      </c>
      <c r="S328" s="7">
        <v>3.15</v>
      </c>
      <c r="T328" s="7" t="s">
        <v>166</v>
      </c>
      <c r="U328" s="7" t="s">
        <v>167</v>
      </c>
      <c r="V328" s="7" t="s">
        <v>167</v>
      </c>
      <c r="W328" s="11">
        <f t="shared" si="19"/>
        <v>3.8633333333333333</v>
      </c>
      <c r="X328" s="12">
        <f t="shared" si="20"/>
        <v>19.146572365134531</v>
      </c>
    </row>
    <row r="329" spans="1:24" x14ac:dyDescent="0.25">
      <c r="A329" s="16" t="s">
        <v>52</v>
      </c>
      <c r="B329" s="7">
        <v>3648.59</v>
      </c>
      <c r="C329" s="7">
        <v>548.37</v>
      </c>
      <c r="D329" s="7">
        <v>7.6</v>
      </c>
      <c r="E329" s="7">
        <v>110.21</v>
      </c>
      <c r="F329" s="7">
        <v>19.32</v>
      </c>
      <c r="G329" s="7">
        <v>8.8800000000000008</v>
      </c>
      <c r="H329" s="7">
        <v>75.02</v>
      </c>
      <c r="I329" s="7">
        <v>14.11</v>
      </c>
      <c r="J329" s="7">
        <v>7.31</v>
      </c>
      <c r="K329" s="7">
        <v>93.64</v>
      </c>
      <c r="L329" s="7">
        <v>20.059999999999999</v>
      </c>
      <c r="M329" s="7">
        <v>7.81</v>
      </c>
      <c r="N329" s="7">
        <v>879.55</v>
      </c>
      <c r="O329" s="7">
        <v>184.71</v>
      </c>
      <c r="P329" s="7">
        <v>8.59</v>
      </c>
      <c r="Q329" s="7">
        <v>483.24</v>
      </c>
      <c r="R329" s="7">
        <v>105.21</v>
      </c>
      <c r="S329" s="7">
        <v>5.23</v>
      </c>
      <c r="T329" s="7">
        <v>115.15</v>
      </c>
      <c r="U329" s="7">
        <v>29.67</v>
      </c>
      <c r="V329" s="7">
        <v>5.53</v>
      </c>
      <c r="W329" s="11">
        <f t="shared" si="19"/>
        <v>772.19999999999993</v>
      </c>
      <c r="X329" s="12">
        <f t="shared" si="20"/>
        <v>1302.8872057089213</v>
      </c>
    </row>
    <row r="330" spans="1:24" x14ac:dyDescent="0.25">
      <c r="A330" s="16" t="s">
        <v>53</v>
      </c>
      <c r="B330" s="7">
        <v>194.86</v>
      </c>
      <c r="C330" s="7">
        <v>27.17</v>
      </c>
      <c r="D330" s="7">
        <v>0.433</v>
      </c>
      <c r="E330" s="7">
        <v>103.7</v>
      </c>
      <c r="F330" s="7">
        <v>16.72</v>
      </c>
      <c r="G330" s="7">
        <v>0.33900000000000002</v>
      </c>
      <c r="H330" s="7">
        <v>104.93</v>
      </c>
      <c r="I330" s="7">
        <v>18.46</v>
      </c>
      <c r="J330" s="7">
        <v>0.52200000000000002</v>
      </c>
      <c r="K330" s="7">
        <v>119.49</v>
      </c>
      <c r="L330" s="7">
        <v>23.89</v>
      </c>
      <c r="M330" s="7">
        <v>0.52700000000000002</v>
      </c>
      <c r="N330" s="7">
        <v>126.82</v>
      </c>
      <c r="O330" s="7">
        <v>26.23</v>
      </c>
      <c r="P330" s="7">
        <v>0.30099999999999999</v>
      </c>
      <c r="Q330" s="7">
        <v>121.5</v>
      </c>
      <c r="R330" s="7">
        <v>26.05</v>
      </c>
      <c r="S330" s="7">
        <v>0.41199999999999998</v>
      </c>
      <c r="T330" s="7">
        <v>96.7</v>
      </c>
      <c r="U330" s="7">
        <v>24.23</v>
      </c>
      <c r="V330" s="7">
        <v>0.52900000000000003</v>
      </c>
      <c r="W330" s="11">
        <f t="shared" si="19"/>
        <v>124</v>
      </c>
      <c r="X330" s="12">
        <f t="shared" si="20"/>
        <v>33.107720650426337</v>
      </c>
    </row>
    <row r="331" spans="1:24" x14ac:dyDescent="0.25">
      <c r="A331" s="16" t="s">
        <v>54</v>
      </c>
      <c r="B331" s="7" t="s">
        <v>166</v>
      </c>
      <c r="C331" s="7" t="s">
        <v>167</v>
      </c>
      <c r="D331" s="7" t="s">
        <v>167</v>
      </c>
      <c r="E331" s="7" t="s">
        <v>166</v>
      </c>
      <c r="F331" s="7" t="s">
        <v>167</v>
      </c>
      <c r="G331" s="7" t="s">
        <v>167</v>
      </c>
      <c r="H331" s="7" t="s">
        <v>166</v>
      </c>
      <c r="I331" s="7" t="s">
        <v>167</v>
      </c>
      <c r="J331" s="7" t="s">
        <v>167</v>
      </c>
      <c r="K331" s="7" t="s">
        <v>166</v>
      </c>
      <c r="L331" s="7">
        <v>8.24</v>
      </c>
      <c r="M331" s="7">
        <v>15.26</v>
      </c>
      <c r="N331" s="7" t="s">
        <v>166</v>
      </c>
      <c r="O331" s="7" t="s">
        <v>167</v>
      </c>
      <c r="P331" s="7" t="s">
        <v>167</v>
      </c>
      <c r="Q331" s="7" t="s">
        <v>166</v>
      </c>
      <c r="R331" s="7" t="s">
        <v>167</v>
      </c>
      <c r="S331" s="7" t="s">
        <v>167</v>
      </c>
      <c r="T331" s="7">
        <v>20.38</v>
      </c>
      <c r="U331" s="7">
        <v>8.36</v>
      </c>
      <c r="V331" s="7">
        <v>10.48</v>
      </c>
      <c r="W331" s="11">
        <f t="shared" si="19"/>
        <v>20.38</v>
      </c>
      <c r="X331" s="12" t="s">
        <v>167</v>
      </c>
    </row>
    <row r="332" spans="1:24" x14ac:dyDescent="0.25">
      <c r="A332" s="16" t="s">
        <v>55</v>
      </c>
      <c r="B332" s="7">
        <v>2.08</v>
      </c>
      <c r="C332" s="7">
        <v>0.28999999999999998</v>
      </c>
      <c r="D332" s="7">
        <v>7.9699999999999993E-2</v>
      </c>
      <c r="E332" s="7">
        <v>13.92</v>
      </c>
      <c r="F332" s="7">
        <v>2.11</v>
      </c>
      <c r="G332" s="7">
        <v>0.23300000000000001</v>
      </c>
      <c r="H332" s="7">
        <v>7.24</v>
      </c>
      <c r="I332" s="7">
        <v>1.2</v>
      </c>
      <c r="J332" s="7">
        <v>0.14299999999999999</v>
      </c>
      <c r="K332" s="7">
        <v>1.99</v>
      </c>
      <c r="L332" s="7">
        <v>0.45</v>
      </c>
      <c r="M332" s="7">
        <v>0.192</v>
      </c>
      <c r="N332" s="7">
        <v>1.8</v>
      </c>
      <c r="O332" s="7">
        <v>0.38</v>
      </c>
      <c r="P332" s="7">
        <v>0.14599999999999999</v>
      </c>
      <c r="Q332" s="7">
        <v>19.420000000000002</v>
      </c>
      <c r="R332" s="7">
        <v>3.87</v>
      </c>
      <c r="S332" s="7">
        <v>0.152</v>
      </c>
      <c r="T332" s="7">
        <v>3.71</v>
      </c>
      <c r="U332" s="7">
        <v>0.9</v>
      </c>
      <c r="V332" s="7">
        <v>0.15</v>
      </c>
      <c r="W332" s="11">
        <f t="shared" si="19"/>
        <v>7.1657142857142864</v>
      </c>
      <c r="X332" s="12">
        <f t="shared" si="20"/>
        <v>6.9423671686797084</v>
      </c>
    </row>
    <row r="333" spans="1:24" x14ac:dyDescent="0.25">
      <c r="A333" s="16" t="s">
        <v>56</v>
      </c>
      <c r="B333" s="7">
        <v>0.82</v>
      </c>
      <c r="C333" s="7">
        <v>0.17</v>
      </c>
      <c r="D333" s="7">
        <v>0.185</v>
      </c>
      <c r="E333" s="7">
        <v>0.8</v>
      </c>
      <c r="F333" s="7">
        <v>0.22</v>
      </c>
      <c r="G333" s="7">
        <v>0.16400000000000001</v>
      </c>
      <c r="H333" s="7">
        <v>3.83</v>
      </c>
      <c r="I333" s="7">
        <v>0.68</v>
      </c>
      <c r="J333" s="7">
        <v>0.20399999999999999</v>
      </c>
      <c r="K333" s="7" t="s">
        <v>166</v>
      </c>
      <c r="L333" s="7" t="s">
        <v>167</v>
      </c>
      <c r="M333" s="7" t="s">
        <v>167</v>
      </c>
      <c r="N333" s="7" t="s">
        <v>166</v>
      </c>
      <c r="O333" s="7" t="s">
        <v>167</v>
      </c>
      <c r="P333" s="7" t="s">
        <v>167</v>
      </c>
      <c r="Q333" s="7" t="s">
        <v>166</v>
      </c>
      <c r="R333" s="7" t="s">
        <v>167</v>
      </c>
      <c r="S333" s="7" t="s">
        <v>167</v>
      </c>
      <c r="T333" s="7">
        <v>4.4999999999999998E-2</v>
      </c>
      <c r="U333" s="7">
        <v>4.5999999999999999E-2</v>
      </c>
      <c r="V333" s="7">
        <v>0</v>
      </c>
      <c r="W333" s="11">
        <f t="shared" si="19"/>
        <v>1.37375</v>
      </c>
      <c r="X333" s="12">
        <f t="shared" si="20"/>
        <v>1.6767596478525677</v>
      </c>
    </row>
    <row r="334" spans="1:24" x14ac:dyDescent="0.25">
      <c r="A334" s="16" t="s">
        <v>57</v>
      </c>
      <c r="B334" s="7">
        <v>3.26</v>
      </c>
      <c r="C334" s="7">
        <v>0.47</v>
      </c>
      <c r="D334" s="7">
        <v>0.105</v>
      </c>
      <c r="E334" s="7">
        <v>47.05</v>
      </c>
      <c r="F334" s="7">
        <v>7.28</v>
      </c>
      <c r="G334" s="7">
        <v>0.14699999999999999</v>
      </c>
      <c r="H334" s="7">
        <v>44.85</v>
      </c>
      <c r="I334" s="7">
        <v>7.58</v>
      </c>
      <c r="J334" s="7">
        <v>0.10299999999999999</v>
      </c>
      <c r="K334" s="7">
        <v>9.3699999999999992</v>
      </c>
      <c r="L334" s="7">
        <v>1.88</v>
      </c>
      <c r="M334" s="7">
        <v>0.17199999999999999</v>
      </c>
      <c r="N334" s="7" t="s">
        <v>166</v>
      </c>
      <c r="O334" s="7" t="s">
        <v>167</v>
      </c>
      <c r="P334" s="7" t="s">
        <v>167</v>
      </c>
      <c r="Q334" s="7">
        <v>4.91</v>
      </c>
      <c r="R334" s="7">
        <v>1.06</v>
      </c>
      <c r="S334" s="7">
        <v>0.107</v>
      </c>
      <c r="T334" s="7">
        <v>0.71</v>
      </c>
      <c r="U334" s="7">
        <v>0.22</v>
      </c>
      <c r="V334" s="7">
        <v>8.2199999999999995E-2</v>
      </c>
      <c r="W334" s="11">
        <f t="shared" si="19"/>
        <v>18.358333333333331</v>
      </c>
      <c r="X334" s="12">
        <f t="shared" si="20"/>
        <v>21.568918764432002</v>
      </c>
    </row>
    <row r="335" spans="1:24" x14ac:dyDescent="0.25">
      <c r="A335" s="16" t="s">
        <v>58</v>
      </c>
      <c r="B335" s="7">
        <v>19.47</v>
      </c>
      <c r="C335" s="7">
        <v>2.79</v>
      </c>
      <c r="D335" s="7">
        <v>2.0499999999999998</v>
      </c>
      <c r="E335" s="7">
        <v>35.5</v>
      </c>
      <c r="F335" s="7">
        <v>5.51</v>
      </c>
      <c r="G335" s="7">
        <v>0.84899999999999998</v>
      </c>
      <c r="H335" s="7">
        <v>250.2</v>
      </c>
      <c r="I335" s="7">
        <v>39.72</v>
      </c>
      <c r="J335" s="7">
        <v>0.876</v>
      </c>
      <c r="K335" s="7">
        <v>457.03</v>
      </c>
      <c r="L335" s="7">
        <v>81.72</v>
      </c>
      <c r="M335" s="7">
        <v>0.49299999999999999</v>
      </c>
      <c r="N335" s="7">
        <v>1.8</v>
      </c>
      <c r="O335" s="7">
        <v>0.56000000000000005</v>
      </c>
      <c r="P335" s="7">
        <v>0.501</v>
      </c>
      <c r="Q335" s="7">
        <v>537.13</v>
      </c>
      <c r="R335" s="7">
        <v>102.8</v>
      </c>
      <c r="S335" s="7">
        <v>0.57199999999999995</v>
      </c>
      <c r="T335" s="7">
        <v>1.02</v>
      </c>
      <c r="U335" s="7">
        <v>0.6</v>
      </c>
      <c r="V335" s="7">
        <v>0.83399999999999996</v>
      </c>
      <c r="W335" s="11">
        <f t="shared" si="19"/>
        <v>186.02142857142854</v>
      </c>
      <c r="X335" s="12">
        <f t="shared" si="20"/>
        <v>230.72382693229957</v>
      </c>
    </row>
    <row r="336" spans="1:24" x14ac:dyDescent="0.25">
      <c r="A336" s="16" t="s">
        <v>59</v>
      </c>
      <c r="B336" s="7">
        <v>4.5999999999999996</v>
      </c>
      <c r="C336" s="7">
        <v>0.7</v>
      </c>
      <c r="D336" s="7">
        <v>0.26</v>
      </c>
      <c r="E336" s="7">
        <v>5.8</v>
      </c>
      <c r="F336" s="7">
        <v>1.05</v>
      </c>
      <c r="G336" s="7">
        <v>0.53500000000000003</v>
      </c>
      <c r="H336" s="7" t="s">
        <v>166</v>
      </c>
      <c r="I336" s="7" t="s">
        <v>167</v>
      </c>
      <c r="J336" s="7" t="s">
        <v>167</v>
      </c>
      <c r="K336" s="7" t="s">
        <v>166</v>
      </c>
      <c r="L336" s="7" t="s">
        <v>167</v>
      </c>
      <c r="M336" s="7" t="s">
        <v>167</v>
      </c>
      <c r="N336" s="7">
        <v>3.99</v>
      </c>
      <c r="O336" s="7">
        <v>0.89</v>
      </c>
      <c r="P336" s="7">
        <v>0.44800000000000001</v>
      </c>
      <c r="Q336" s="7" t="s">
        <v>166</v>
      </c>
      <c r="R336" s="7" t="s">
        <v>167</v>
      </c>
      <c r="S336" s="7" t="s">
        <v>167</v>
      </c>
      <c r="T336" s="7">
        <v>0.61</v>
      </c>
      <c r="U336" s="7">
        <v>0.3</v>
      </c>
      <c r="V336" s="7">
        <v>0.35799999999999998</v>
      </c>
      <c r="W336" s="11">
        <f t="shared" si="19"/>
        <v>3.7499999999999996</v>
      </c>
      <c r="X336" s="12">
        <f t="shared" si="20"/>
        <v>2.2242751628339525</v>
      </c>
    </row>
    <row r="337" spans="1:24" x14ac:dyDescent="0.25">
      <c r="A337" s="16" t="s">
        <v>60</v>
      </c>
      <c r="B337" s="7">
        <v>11.37</v>
      </c>
      <c r="C337" s="7">
        <v>2.61</v>
      </c>
      <c r="D337" s="7">
        <v>3.02</v>
      </c>
      <c r="E337" s="7" t="s">
        <v>166</v>
      </c>
      <c r="F337" s="7" t="s">
        <v>167</v>
      </c>
      <c r="G337" s="7" t="s">
        <v>167</v>
      </c>
      <c r="H337" s="7" t="s">
        <v>166</v>
      </c>
      <c r="I337" s="7" t="s">
        <v>167</v>
      </c>
      <c r="J337" s="7" t="s">
        <v>167</v>
      </c>
      <c r="K337" s="7" t="s">
        <v>166</v>
      </c>
      <c r="L337" s="7" t="s">
        <v>167</v>
      </c>
      <c r="M337" s="7" t="s">
        <v>167</v>
      </c>
      <c r="N337" s="7" t="s">
        <v>166</v>
      </c>
      <c r="O337" s="7" t="s">
        <v>167</v>
      </c>
      <c r="P337" s="7" t="s">
        <v>167</v>
      </c>
      <c r="Q337" s="7" t="s">
        <v>166</v>
      </c>
      <c r="R337" s="7" t="s">
        <v>167</v>
      </c>
      <c r="S337" s="7" t="s">
        <v>167</v>
      </c>
      <c r="T337" s="7" t="s">
        <v>166</v>
      </c>
      <c r="U337" s="7" t="s">
        <v>167</v>
      </c>
      <c r="V337" s="7" t="s">
        <v>167</v>
      </c>
      <c r="W337" s="11">
        <f t="shared" si="19"/>
        <v>11.37</v>
      </c>
      <c r="X337" s="12" t="s">
        <v>167</v>
      </c>
    </row>
    <row r="338" spans="1:24" x14ac:dyDescent="0.25">
      <c r="A338" s="16" t="s">
        <v>61</v>
      </c>
      <c r="B338" s="7">
        <v>16.38</v>
      </c>
      <c r="C338" s="7">
        <v>2.3199999999999998</v>
      </c>
      <c r="D338" s="7">
        <v>9.5699999999999993E-2</v>
      </c>
      <c r="E338" s="7" t="s">
        <v>166</v>
      </c>
      <c r="F338" s="7" t="s">
        <v>167</v>
      </c>
      <c r="G338" s="7" t="s">
        <v>167</v>
      </c>
      <c r="H338" s="7">
        <v>0.37</v>
      </c>
      <c r="I338" s="7">
        <v>0.13</v>
      </c>
      <c r="J338" s="7">
        <v>0.23799999999999999</v>
      </c>
      <c r="K338" s="7">
        <v>0.20599999999999999</v>
      </c>
      <c r="L338" s="7">
        <v>9.6000000000000002E-2</v>
      </c>
      <c r="M338" s="7">
        <v>8.4699999999999998E-2</v>
      </c>
      <c r="N338" s="7">
        <v>0.55000000000000004</v>
      </c>
      <c r="O338" s="7">
        <v>0.15</v>
      </c>
      <c r="P338" s="7">
        <v>8.5699999999999998E-2</v>
      </c>
      <c r="Q338" s="7">
        <v>0.62</v>
      </c>
      <c r="R338" s="7">
        <v>0.17</v>
      </c>
      <c r="S338" s="7">
        <v>6.6699999999999995E-2</v>
      </c>
      <c r="T338" s="7">
        <v>0.11700000000000001</v>
      </c>
      <c r="U338" s="7">
        <v>7.4999999999999997E-2</v>
      </c>
      <c r="V338" s="7">
        <v>9.8699999999999996E-2</v>
      </c>
      <c r="W338" s="11">
        <f t="shared" si="19"/>
        <v>3.0405000000000002</v>
      </c>
      <c r="X338" s="12">
        <f t="shared" si="20"/>
        <v>6.5378357810517089</v>
      </c>
    </row>
    <row r="339" spans="1:24" x14ac:dyDescent="0.25">
      <c r="A339" s="16" t="s">
        <v>62</v>
      </c>
      <c r="B339" s="7">
        <v>287.43</v>
      </c>
      <c r="C339" s="7">
        <v>41.05</v>
      </c>
      <c r="D339" s="7">
        <v>0.86599999999999999</v>
      </c>
      <c r="E339" s="7">
        <v>38.22</v>
      </c>
      <c r="F339" s="7">
        <v>6.48</v>
      </c>
      <c r="G339" s="7">
        <v>1.28</v>
      </c>
      <c r="H339" s="7">
        <v>29.09</v>
      </c>
      <c r="I339" s="7">
        <v>5.35</v>
      </c>
      <c r="J339" s="7">
        <v>0.92600000000000005</v>
      </c>
      <c r="K339" s="7">
        <v>43.53</v>
      </c>
      <c r="L339" s="7">
        <v>9.15</v>
      </c>
      <c r="M339" s="7">
        <v>0.89100000000000001</v>
      </c>
      <c r="N339" s="7">
        <v>83.81</v>
      </c>
      <c r="O339" s="7">
        <v>17.96</v>
      </c>
      <c r="P339" s="7">
        <v>1.1000000000000001</v>
      </c>
      <c r="Q339" s="7">
        <v>58.25</v>
      </c>
      <c r="R339" s="7">
        <v>12.98</v>
      </c>
      <c r="S339" s="7">
        <v>0.67900000000000005</v>
      </c>
      <c r="T339" s="7">
        <v>22.85</v>
      </c>
      <c r="U339" s="7">
        <v>6.02</v>
      </c>
      <c r="V339" s="7">
        <v>0.876</v>
      </c>
      <c r="W339" s="11">
        <f t="shared" si="19"/>
        <v>80.454285714285703</v>
      </c>
      <c r="X339" s="12">
        <f t="shared" si="20"/>
        <v>93.494134193388987</v>
      </c>
    </row>
    <row r="340" spans="1:24" x14ac:dyDescent="0.25">
      <c r="A340" s="16" t="s">
        <v>63</v>
      </c>
      <c r="B340" s="7">
        <v>7.34</v>
      </c>
      <c r="C340" s="7">
        <v>1.1299999999999999</v>
      </c>
      <c r="D340" s="7">
        <v>0.45700000000000002</v>
      </c>
      <c r="E340" s="7" t="s">
        <v>166</v>
      </c>
      <c r="F340" s="7" t="s">
        <v>167</v>
      </c>
      <c r="G340" s="7" t="s">
        <v>167</v>
      </c>
      <c r="H340" s="7" t="s">
        <v>166</v>
      </c>
      <c r="I340" s="7" t="s">
        <v>167</v>
      </c>
      <c r="J340" s="7" t="s">
        <v>167</v>
      </c>
      <c r="K340" s="7">
        <v>4.0199999999999996</v>
      </c>
      <c r="L340" s="7">
        <v>1.02</v>
      </c>
      <c r="M340" s="7">
        <v>0.47099999999999997</v>
      </c>
      <c r="N340" s="7" t="s">
        <v>166</v>
      </c>
      <c r="O340" s="7" t="s">
        <v>167</v>
      </c>
      <c r="P340" s="7" t="s">
        <v>167</v>
      </c>
      <c r="Q340" s="7" t="s">
        <v>166</v>
      </c>
      <c r="R340" s="7" t="s">
        <v>167</v>
      </c>
      <c r="S340" s="7" t="s">
        <v>167</v>
      </c>
      <c r="T340" s="7">
        <v>0.48</v>
      </c>
      <c r="U340" s="7">
        <v>0.28999999999999998</v>
      </c>
      <c r="V340" s="7">
        <v>0.39300000000000002</v>
      </c>
      <c r="W340" s="11">
        <f t="shared" si="19"/>
        <v>3.9466666666666668</v>
      </c>
      <c r="X340" s="12">
        <f t="shared" si="20"/>
        <v>3.4305878990827994</v>
      </c>
    </row>
    <row r="341" spans="1:24" x14ac:dyDescent="0.25">
      <c r="A341" s="16" t="s">
        <v>64</v>
      </c>
      <c r="B341" s="7">
        <v>8.18</v>
      </c>
      <c r="C341" s="7">
        <v>1.0900000000000001</v>
      </c>
      <c r="D341" s="7">
        <v>6.8699999999999997E-2</v>
      </c>
      <c r="E341" s="7">
        <v>3.42</v>
      </c>
      <c r="F341" s="7">
        <v>0.56000000000000005</v>
      </c>
      <c r="G341" s="7">
        <v>0.106</v>
      </c>
      <c r="H341" s="7">
        <v>1.45</v>
      </c>
      <c r="I341" s="7">
        <v>0.26</v>
      </c>
      <c r="J341" s="7">
        <v>0</v>
      </c>
      <c r="K341" s="7">
        <v>1.1000000000000001</v>
      </c>
      <c r="L341" s="7">
        <v>0.27</v>
      </c>
      <c r="M341" s="7">
        <v>9.2399999999999996E-2</v>
      </c>
      <c r="N341" s="7">
        <v>0.36</v>
      </c>
      <c r="O341" s="7">
        <v>0.1</v>
      </c>
      <c r="P341" s="7">
        <v>8.5500000000000007E-2</v>
      </c>
      <c r="Q341" s="7">
        <v>1.53</v>
      </c>
      <c r="R341" s="7">
        <v>0.34</v>
      </c>
      <c r="S341" s="7">
        <v>4.6100000000000002E-2</v>
      </c>
      <c r="T341" s="7">
        <v>0.83</v>
      </c>
      <c r="U341" s="7">
        <v>0.23</v>
      </c>
      <c r="V341" s="7">
        <v>4.4400000000000002E-2</v>
      </c>
      <c r="W341" s="11">
        <f t="shared" si="19"/>
        <v>2.4099999999999997</v>
      </c>
      <c r="X341" s="12">
        <f t="shared" si="20"/>
        <v>2.7210292170426986</v>
      </c>
    </row>
    <row r="342" spans="1:24" x14ac:dyDescent="0.25">
      <c r="A342" s="16" t="s">
        <v>65</v>
      </c>
      <c r="B342" s="7">
        <v>5.91</v>
      </c>
      <c r="C342" s="7">
        <v>0.82</v>
      </c>
      <c r="D342" s="7">
        <v>5.11E-2</v>
      </c>
      <c r="E342" s="7">
        <v>2.81</v>
      </c>
      <c r="F342" s="7">
        <v>0.48</v>
      </c>
      <c r="G342" s="7">
        <v>0</v>
      </c>
      <c r="H342" s="7">
        <v>2.27</v>
      </c>
      <c r="I342" s="7">
        <v>0.41</v>
      </c>
      <c r="J342" s="7">
        <v>5.0099999999999999E-2</v>
      </c>
      <c r="K342" s="7">
        <v>2.21</v>
      </c>
      <c r="L342" s="7">
        <v>0.5</v>
      </c>
      <c r="M342" s="7">
        <v>0.112</v>
      </c>
      <c r="N342" s="7">
        <v>0.75</v>
      </c>
      <c r="O342" s="7">
        <v>0.18</v>
      </c>
      <c r="P342" s="7">
        <v>0.106</v>
      </c>
      <c r="Q342" s="7">
        <v>3.82</v>
      </c>
      <c r="R342" s="7">
        <v>0.84</v>
      </c>
      <c r="S342" s="7">
        <v>7.3599999999999999E-2</v>
      </c>
      <c r="T342" s="7">
        <v>1.33</v>
      </c>
      <c r="U342" s="7">
        <v>0.36</v>
      </c>
      <c r="V342" s="7">
        <v>7.3099999999999998E-2</v>
      </c>
      <c r="W342" s="11">
        <f t="shared" si="19"/>
        <v>2.7285714285714286</v>
      </c>
      <c r="X342" s="12">
        <f t="shared" si="20"/>
        <v>1.7160655443137807</v>
      </c>
    </row>
    <row r="343" spans="1:24" x14ac:dyDescent="0.25">
      <c r="A343" s="16" t="s">
        <v>66</v>
      </c>
      <c r="B343" s="7">
        <v>1.1399999999999999</v>
      </c>
      <c r="C343" s="7">
        <v>0.27</v>
      </c>
      <c r="D343" s="7">
        <v>0.27</v>
      </c>
      <c r="E343" s="7">
        <v>1.79</v>
      </c>
      <c r="F343" s="7">
        <v>0.46</v>
      </c>
      <c r="G343" s="7">
        <v>0</v>
      </c>
      <c r="H343" s="7">
        <v>0.9</v>
      </c>
      <c r="I343" s="7">
        <v>0.28000000000000003</v>
      </c>
      <c r="J343" s="7">
        <v>0.32400000000000001</v>
      </c>
      <c r="K343" s="7">
        <v>0.76</v>
      </c>
      <c r="L343" s="7">
        <v>0.34</v>
      </c>
      <c r="M343" s="7">
        <v>0</v>
      </c>
      <c r="N343" s="7">
        <v>0.5</v>
      </c>
      <c r="O343" s="7">
        <v>0.22</v>
      </c>
      <c r="P343" s="7">
        <v>0.21099999999999999</v>
      </c>
      <c r="Q343" s="7">
        <v>2.42</v>
      </c>
      <c r="R343" s="7">
        <v>0.67</v>
      </c>
      <c r="S343" s="7">
        <v>0.32800000000000001</v>
      </c>
      <c r="T343" s="7" t="s">
        <v>166</v>
      </c>
      <c r="U343" s="7" t="s">
        <v>167</v>
      </c>
      <c r="V343" s="7" t="s">
        <v>167</v>
      </c>
      <c r="W343" s="11">
        <f t="shared" si="19"/>
        <v>1.2516666666666667</v>
      </c>
      <c r="X343" s="12">
        <f t="shared" si="20"/>
        <v>0.72078891963366587</v>
      </c>
    </row>
    <row r="344" spans="1:24" x14ac:dyDescent="0.25">
      <c r="A344" s="16" t="s">
        <v>67</v>
      </c>
      <c r="B344" s="7" t="s">
        <v>166</v>
      </c>
      <c r="C344" s="7" t="s">
        <v>167</v>
      </c>
      <c r="D344" s="7" t="s">
        <v>167</v>
      </c>
      <c r="E344" s="7" t="s">
        <v>166</v>
      </c>
      <c r="F344" s="7" t="s">
        <v>167</v>
      </c>
      <c r="G344" s="7" t="s">
        <v>167</v>
      </c>
      <c r="H344" s="7">
        <v>0.28999999999999998</v>
      </c>
      <c r="I344" s="7">
        <v>0.12</v>
      </c>
      <c r="J344" s="7">
        <v>0.17399999999999999</v>
      </c>
      <c r="K344" s="7" t="s">
        <v>166</v>
      </c>
      <c r="L344" s="7" t="s">
        <v>167</v>
      </c>
      <c r="M344" s="7" t="s">
        <v>167</v>
      </c>
      <c r="N344" s="7" t="s">
        <v>166</v>
      </c>
      <c r="O344" s="7" t="s">
        <v>167</v>
      </c>
      <c r="P344" s="7" t="s">
        <v>167</v>
      </c>
      <c r="Q344" s="7" t="s">
        <v>166</v>
      </c>
      <c r="R344" s="7" t="s">
        <v>167</v>
      </c>
      <c r="S344" s="7" t="s">
        <v>167</v>
      </c>
      <c r="T344" s="7" t="s">
        <v>166</v>
      </c>
      <c r="U344" s="7" t="s">
        <v>167</v>
      </c>
      <c r="V344" s="7" t="s">
        <v>167</v>
      </c>
      <c r="W344" s="11">
        <f t="shared" si="19"/>
        <v>0.28999999999999998</v>
      </c>
      <c r="X344" s="12" t="s">
        <v>167</v>
      </c>
    </row>
    <row r="345" spans="1:24" x14ac:dyDescent="0.25">
      <c r="A345" s="16" t="s">
        <v>68</v>
      </c>
      <c r="B345" s="7">
        <v>4.26</v>
      </c>
      <c r="C345" s="7">
        <v>0.71</v>
      </c>
      <c r="D345" s="7">
        <v>0.217</v>
      </c>
      <c r="E345" s="7" t="s">
        <v>166</v>
      </c>
      <c r="F345" s="7" t="s">
        <v>167</v>
      </c>
      <c r="G345" s="7" t="s">
        <v>167</v>
      </c>
      <c r="H345" s="7">
        <v>4.9800000000000004</v>
      </c>
      <c r="I345" s="7">
        <v>1.01</v>
      </c>
      <c r="J345" s="7">
        <v>0.318</v>
      </c>
      <c r="K345" s="7" t="s">
        <v>166</v>
      </c>
      <c r="L345" s="7" t="s">
        <v>167</v>
      </c>
      <c r="M345" s="7" t="s">
        <v>167</v>
      </c>
      <c r="N345" s="7" t="s">
        <v>166</v>
      </c>
      <c r="O345" s="7" t="s">
        <v>167</v>
      </c>
      <c r="P345" s="7" t="s">
        <v>167</v>
      </c>
      <c r="Q345" s="7">
        <v>16.02</v>
      </c>
      <c r="R345" s="7">
        <v>3.7</v>
      </c>
      <c r="S345" s="7">
        <v>0</v>
      </c>
      <c r="T345" s="7">
        <v>3.45</v>
      </c>
      <c r="U345" s="7">
        <v>1.06</v>
      </c>
      <c r="V345" s="7">
        <v>0.23799999999999999</v>
      </c>
      <c r="W345" s="11">
        <f t="shared" si="19"/>
        <v>7.1774999999999993</v>
      </c>
      <c r="X345" s="12">
        <f t="shared" si="20"/>
        <v>5.9280371962395781</v>
      </c>
    </row>
    <row r="346" spans="1:24" x14ac:dyDescent="0.25">
      <c r="A346" s="16" t="s">
        <v>69</v>
      </c>
      <c r="B346" s="7">
        <v>0.38</v>
      </c>
      <c r="C346" s="7">
        <v>0.18</v>
      </c>
      <c r="D346" s="7">
        <v>0.35</v>
      </c>
      <c r="E346" s="7" t="s">
        <v>166</v>
      </c>
      <c r="F346" s="7" t="s">
        <v>167</v>
      </c>
      <c r="G346" s="7" t="s">
        <v>167</v>
      </c>
      <c r="H346" s="7" t="s">
        <v>166</v>
      </c>
      <c r="I346" s="7" t="s">
        <v>167</v>
      </c>
      <c r="J346" s="7" t="s">
        <v>167</v>
      </c>
      <c r="K346" s="7" t="s">
        <v>166</v>
      </c>
      <c r="L346" s="7" t="s">
        <v>167</v>
      </c>
      <c r="M346" s="7" t="s">
        <v>167</v>
      </c>
      <c r="N346" s="7" t="s">
        <v>166</v>
      </c>
      <c r="O346" s="7" t="s">
        <v>167</v>
      </c>
      <c r="P346" s="7" t="s">
        <v>167</v>
      </c>
      <c r="Q346" s="7" t="s">
        <v>166</v>
      </c>
      <c r="R346" s="7" t="s">
        <v>167</v>
      </c>
      <c r="S346" s="7" t="s">
        <v>167</v>
      </c>
      <c r="T346" s="7" t="s">
        <v>166</v>
      </c>
      <c r="U346" s="7" t="s">
        <v>167</v>
      </c>
      <c r="V346" s="7" t="s">
        <v>167</v>
      </c>
      <c r="W346" s="11">
        <f t="shared" si="19"/>
        <v>0.38</v>
      </c>
      <c r="X346" s="12" t="s">
        <v>167</v>
      </c>
    </row>
    <row r="347" spans="1:24" x14ac:dyDescent="0.25">
      <c r="A347" s="16" t="s">
        <v>70</v>
      </c>
      <c r="B347" s="7">
        <v>4.34</v>
      </c>
      <c r="C347" s="7">
        <v>0.7</v>
      </c>
      <c r="D347" s="7">
        <v>0.33100000000000002</v>
      </c>
      <c r="E347" s="7">
        <v>3.29</v>
      </c>
      <c r="F347" s="7">
        <v>0.68</v>
      </c>
      <c r="G347" s="7">
        <v>0.38800000000000001</v>
      </c>
      <c r="H347" s="7">
        <v>2.52</v>
      </c>
      <c r="I347" s="7">
        <v>0.55000000000000004</v>
      </c>
      <c r="J347" s="7">
        <v>0.44800000000000001</v>
      </c>
      <c r="K347" s="7">
        <v>4</v>
      </c>
      <c r="L347" s="7">
        <v>1.01</v>
      </c>
      <c r="M347" s="7">
        <v>0.45</v>
      </c>
      <c r="N347" s="7">
        <v>5.4</v>
      </c>
      <c r="O347" s="7">
        <v>1.28</v>
      </c>
      <c r="P347" s="7">
        <v>0.52500000000000002</v>
      </c>
      <c r="Q347" s="7">
        <v>10.98</v>
      </c>
      <c r="R347" s="7">
        <v>2.58</v>
      </c>
      <c r="S347" s="7">
        <v>0.35699999999999998</v>
      </c>
      <c r="T347" s="7">
        <v>2.61</v>
      </c>
      <c r="U347" s="7">
        <v>0.79</v>
      </c>
      <c r="V347" s="7">
        <v>0.34799999999999998</v>
      </c>
      <c r="W347" s="11">
        <f t="shared" si="19"/>
        <v>4.734285714285714</v>
      </c>
      <c r="X347" s="12">
        <f t="shared" si="20"/>
        <v>2.933949881092365</v>
      </c>
    </row>
    <row r="348" spans="1:24" x14ac:dyDescent="0.25">
      <c r="A348" s="16" t="s">
        <v>71</v>
      </c>
      <c r="B348" s="7">
        <v>1.81</v>
      </c>
      <c r="C348" s="7">
        <v>0.3</v>
      </c>
      <c r="D348" s="7">
        <v>0.23300000000000001</v>
      </c>
      <c r="E348" s="7" t="s">
        <v>166</v>
      </c>
      <c r="F348" s="7" t="s">
        <v>167</v>
      </c>
      <c r="G348" s="7" t="s">
        <v>167</v>
      </c>
      <c r="H348" s="7">
        <v>8.43</v>
      </c>
      <c r="I348" s="7">
        <v>1.54</v>
      </c>
      <c r="J348" s="7">
        <v>0.28100000000000003</v>
      </c>
      <c r="K348" s="7" t="s">
        <v>166</v>
      </c>
      <c r="L348" s="7" t="s">
        <v>167</v>
      </c>
      <c r="M348" s="7" t="s">
        <v>167</v>
      </c>
      <c r="N348" s="7">
        <v>0.47</v>
      </c>
      <c r="O348" s="7">
        <v>0.19</v>
      </c>
      <c r="P348" s="7">
        <v>0.28399999999999997</v>
      </c>
      <c r="Q348" s="7" t="s">
        <v>166</v>
      </c>
      <c r="R348" s="7" t="s">
        <v>167</v>
      </c>
      <c r="S348" s="7" t="s">
        <v>167</v>
      </c>
      <c r="T348" s="7">
        <v>0.19</v>
      </c>
      <c r="U348" s="7">
        <v>0.13</v>
      </c>
      <c r="V348" s="7">
        <v>0.184</v>
      </c>
      <c r="W348" s="11">
        <f t="shared" si="19"/>
        <v>2.7250000000000001</v>
      </c>
      <c r="X348" s="12">
        <f t="shared" si="20"/>
        <v>3.8684837684377928</v>
      </c>
    </row>
    <row r="349" spans="1:24" x14ac:dyDescent="0.25">
      <c r="A349" s="16" t="s">
        <v>72</v>
      </c>
      <c r="B349" s="7">
        <v>8.5999999999999993E-2</v>
      </c>
      <c r="C349" s="7">
        <v>4.5999999999999999E-2</v>
      </c>
      <c r="D349" s="7">
        <v>8.5099999999999995E-2</v>
      </c>
      <c r="E349" s="7" t="s">
        <v>166</v>
      </c>
      <c r="F349" s="7" t="s">
        <v>167</v>
      </c>
      <c r="G349" s="7" t="s">
        <v>167</v>
      </c>
      <c r="H349" s="7" t="s">
        <v>166</v>
      </c>
      <c r="I349" s="7" t="s">
        <v>167</v>
      </c>
      <c r="J349" s="7" t="s">
        <v>167</v>
      </c>
      <c r="K349" s="7" t="s">
        <v>166</v>
      </c>
      <c r="L349" s="7" t="s">
        <v>167</v>
      </c>
      <c r="M349" s="7" t="s">
        <v>167</v>
      </c>
      <c r="N349" s="7">
        <v>0.13600000000000001</v>
      </c>
      <c r="O349" s="7">
        <v>7.0999999999999994E-2</v>
      </c>
      <c r="P349" s="7">
        <v>9.2999999999999999E-2</v>
      </c>
      <c r="Q349" s="7">
        <v>0.16600000000000001</v>
      </c>
      <c r="R349" s="7">
        <v>8.4000000000000005E-2</v>
      </c>
      <c r="S349" s="7">
        <v>9.1399999999999995E-2</v>
      </c>
      <c r="T349" s="7" t="s">
        <v>166</v>
      </c>
      <c r="U349" s="7" t="s">
        <v>167</v>
      </c>
      <c r="V349" s="7" t="s">
        <v>167</v>
      </c>
      <c r="W349" s="11">
        <f t="shared" si="19"/>
        <v>0.12933333333333333</v>
      </c>
      <c r="X349" s="12">
        <f t="shared" si="20"/>
        <v>4.041451884327385E-2</v>
      </c>
    </row>
    <row r="350" spans="1:24" ht="13.8" thickBot="1" x14ac:dyDescent="0.3">
      <c r="A350" s="17" t="s">
        <v>73</v>
      </c>
      <c r="B350" s="8">
        <v>17.02</v>
      </c>
      <c r="C350" s="8">
        <v>2.5</v>
      </c>
      <c r="D350" s="8">
        <v>6.6299999999999998E-2</v>
      </c>
      <c r="E350" s="8">
        <v>43.35</v>
      </c>
      <c r="F350" s="8">
        <v>7.43</v>
      </c>
      <c r="G350" s="8">
        <v>0.10100000000000001</v>
      </c>
      <c r="H350" s="8">
        <v>0.44</v>
      </c>
      <c r="I350" s="8">
        <v>0.11</v>
      </c>
      <c r="J350" s="8">
        <v>7.8600000000000003E-2</v>
      </c>
      <c r="K350" s="8">
        <v>22.06</v>
      </c>
      <c r="L350" s="8">
        <v>4.78</v>
      </c>
      <c r="M350" s="8">
        <v>0.107</v>
      </c>
      <c r="N350" s="8" t="s">
        <v>166</v>
      </c>
      <c r="O350" s="8" t="s">
        <v>167</v>
      </c>
      <c r="P350" s="8" t="s">
        <v>167</v>
      </c>
      <c r="Q350" s="8">
        <v>0.47</v>
      </c>
      <c r="R350" s="8">
        <v>0.15</v>
      </c>
      <c r="S350" s="8">
        <v>7.4899999999999994E-2</v>
      </c>
      <c r="T350" s="8">
        <v>0.53</v>
      </c>
      <c r="U350" s="8">
        <v>0.19</v>
      </c>
      <c r="V350" s="8">
        <v>7.1300000000000002E-2</v>
      </c>
      <c r="W350" s="13">
        <f t="shared" si="19"/>
        <v>13.978333333333333</v>
      </c>
      <c r="X350" s="14">
        <f t="shared" si="20"/>
        <v>17.227182493567152</v>
      </c>
    </row>
    <row r="351" spans="1:24" ht="13.8" thickBot="1" x14ac:dyDescent="0.3">
      <c r="T351" s="19"/>
      <c r="U351" s="19"/>
    </row>
    <row r="352" spans="1:24" x14ac:dyDescent="0.25">
      <c r="A352" s="15"/>
      <c r="B352" s="6" t="s">
        <v>153</v>
      </c>
      <c r="C352" s="6" t="s">
        <v>84</v>
      </c>
      <c r="D352" s="6" t="s">
        <v>150</v>
      </c>
      <c r="E352" s="6" t="s">
        <v>132</v>
      </c>
      <c r="F352" s="6" t="s">
        <v>84</v>
      </c>
      <c r="G352" s="6" t="s">
        <v>150</v>
      </c>
      <c r="H352" s="6" t="s">
        <v>133</v>
      </c>
      <c r="I352" s="6" t="s">
        <v>84</v>
      </c>
      <c r="J352" s="6" t="s">
        <v>150</v>
      </c>
      <c r="K352" s="6" t="s">
        <v>154</v>
      </c>
      <c r="L352" s="6" t="s">
        <v>84</v>
      </c>
      <c r="M352" s="6" t="s">
        <v>150</v>
      </c>
      <c r="N352" s="6" t="s">
        <v>134</v>
      </c>
      <c r="O352" s="6" t="s">
        <v>84</v>
      </c>
      <c r="P352" s="6" t="s">
        <v>150</v>
      </c>
      <c r="Q352" s="6" t="s">
        <v>135</v>
      </c>
      <c r="R352" s="6" t="s">
        <v>84</v>
      </c>
      <c r="S352" s="6" t="s">
        <v>150</v>
      </c>
      <c r="T352" s="15" t="s">
        <v>168</v>
      </c>
      <c r="U352" s="26" t="s">
        <v>169</v>
      </c>
    </row>
    <row r="353" spans="1:21" x14ac:dyDescent="0.25">
      <c r="A353" s="16" t="s">
        <v>41</v>
      </c>
      <c r="B353" s="7">
        <v>89.07</v>
      </c>
      <c r="C353" s="7">
        <v>3.5</v>
      </c>
      <c r="D353" s="7">
        <v>7.6899999999999996E-2</v>
      </c>
      <c r="E353" s="7">
        <v>78.52</v>
      </c>
      <c r="F353" s="7">
        <v>3.1</v>
      </c>
      <c r="G353" s="7">
        <v>5.2299999999999999E-2</v>
      </c>
      <c r="H353" s="7">
        <v>157.37</v>
      </c>
      <c r="I353" s="7">
        <v>6.25</v>
      </c>
      <c r="J353" s="7">
        <v>1.8800000000000001E-2</v>
      </c>
      <c r="K353" s="7">
        <v>115.71</v>
      </c>
      <c r="L353" s="7">
        <v>4.6500000000000004</v>
      </c>
      <c r="M353" s="7">
        <v>2.5399999999999999E-2</v>
      </c>
      <c r="N353" s="7">
        <v>83.2</v>
      </c>
      <c r="O353" s="7">
        <v>3.4</v>
      </c>
      <c r="P353" s="7">
        <v>3.9300000000000002E-2</v>
      </c>
      <c r="Q353" s="7">
        <v>752.27</v>
      </c>
      <c r="R353" s="7">
        <v>30.99</v>
      </c>
      <c r="S353" s="7">
        <v>4.4299999999999999E-2</v>
      </c>
      <c r="T353" s="11">
        <f>AVERAGE(B353,E353,H353,K353,N353,Q353)</f>
        <v>212.68999999999997</v>
      </c>
      <c r="U353" s="12">
        <f>STDEV(B353,E353,H353,K353,N353,Q353)</f>
        <v>265.95606877828527</v>
      </c>
    </row>
    <row r="354" spans="1:21" x14ac:dyDescent="0.25">
      <c r="A354" s="16" t="s">
        <v>42</v>
      </c>
      <c r="B354" s="7">
        <v>955.15</v>
      </c>
      <c r="C354" s="7">
        <v>55.89</v>
      </c>
      <c r="D354" s="7">
        <v>0.24099999999999999</v>
      </c>
      <c r="E354" s="7">
        <v>485.58</v>
      </c>
      <c r="F354" s="7">
        <v>28.91</v>
      </c>
      <c r="G354" s="7">
        <v>0.182</v>
      </c>
      <c r="H354" s="7">
        <v>982.92</v>
      </c>
      <c r="I354" s="7">
        <v>60.94</v>
      </c>
      <c r="J354" s="7">
        <v>4.65E-2</v>
      </c>
      <c r="K354" s="7">
        <v>1002.46</v>
      </c>
      <c r="L354" s="7">
        <v>63.62</v>
      </c>
      <c r="M354" s="7">
        <v>6.5000000000000002E-2</v>
      </c>
      <c r="N354" s="7">
        <v>721.96</v>
      </c>
      <c r="O354" s="7">
        <v>46.98</v>
      </c>
      <c r="P354" s="7">
        <v>0.11600000000000001</v>
      </c>
      <c r="Q354" s="7">
        <v>2187.04</v>
      </c>
      <c r="R354" s="7">
        <v>146.11000000000001</v>
      </c>
      <c r="S354" s="7">
        <v>0.13100000000000001</v>
      </c>
      <c r="T354" s="11">
        <f t="shared" ref="T354:T385" si="21">AVERAGE(B354,E354,H354,K354,N354,Q354)</f>
        <v>1055.8516666666667</v>
      </c>
      <c r="U354" s="12">
        <f t="shared" ref="U354:U385" si="22">STDEV(B354,E354,H354,K354,N354,Q354)</f>
        <v>588.99762106197556</v>
      </c>
    </row>
    <row r="355" spans="1:21" x14ac:dyDescent="0.25">
      <c r="A355" s="16" t="s">
        <v>43</v>
      </c>
      <c r="B355" s="7">
        <v>2815.35</v>
      </c>
      <c r="C355" s="7">
        <v>162.75</v>
      </c>
      <c r="D355" s="7">
        <v>96.62</v>
      </c>
      <c r="E355" s="7">
        <v>688.24</v>
      </c>
      <c r="F355" s="7">
        <v>54.96</v>
      </c>
      <c r="G355" s="7">
        <v>98.12</v>
      </c>
      <c r="H355" s="7">
        <v>399.09</v>
      </c>
      <c r="I355" s="7">
        <v>24.99</v>
      </c>
      <c r="J355" s="7">
        <v>25.84</v>
      </c>
      <c r="K355" s="7">
        <v>477.46</v>
      </c>
      <c r="L355" s="7">
        <v>30.98</v>
      </c>
      <c r="M355" s="7">
        <v>36.68</v>
      </c>
      <c r="N355" s="7">
        <v>724.48</v>
      </c>
      <c r="O355" s="7">
        <v>49.97</v>
      </c>
      <c r="P355" s="7">
        <v>69</v>
      </c>
      <c r="Q355" s="7">
        <v>5600.31</v>
      </c>
      <c r="R355" s="7">
        <v>327.51</v>
      </c>
      <c r="S355" s="7">
        <v>64.209999999999994</v>
      </c>
      <c r="T355" s="11">
        <f t="shared" si="21"/>
        <v>1784.155</v>
      </c>
      <c r="U355" s="12">
        <f t="shared" si="22"/>
        <v>2077.3155649611836</v>
      </c>
    </row>
    <row r="356" spans="1:21" x14ac:dyDescent="0.25">
      <c r="A356" s="16" t="s">
        <v>44</v>
      </c>
      <c r="B356" s="7">
        <v>0.26400000000000001</v>
      </c>
      <c r="C356" s="7">
        <v>3.9E-2</v>
      </c>
      <c r="D356" s="7">
        <v>5.9400000000000001E-2</v>
      </c>
      <c r="E356" s="7">
        <v>0.14000000000000001</v>
      </c>
      <c r="F356" s="7">
        <v>3.1E-2</v>
      </c>
      <c r="G356" s="7">
        <v>6.5199999999999994E-2</v>
      </c>
      <c r="H356" s="7">
        <v>0.13400000000000001</v>
      </c>
      <c r="I356" s="7">
        <v>1.2999999999999999E-2</v>
      </c>
      <c r="J356" s="7">
        <v>1.5699999999999999E-2</v>
      </c>
      <c r="K356" s="7">
        <v>0.13800000000000001</v>
      </c>
      <c r="L356" s="7">
        <v>1.6E-2</v>
      </c>
      <c r="M356" s="7">
        <v>2.3800000000000002E-2</v>
      </c>
      <c r="N356" s="7">
        <v>0.159</v>
      </c>
      <c r="O356" s="7">
        <v>2.3E-2</v>
      </c>
      <c r="P356" s="7">
        <v>4.2200000000000001E-2</v>
      </c>
      <c r="Q356" s="7">
        <v>0.19</v>
      </c>
      <c r="R356" s="7">
        <v>4.1000000000000002E-2</v>
      </c>
      <c r="S356" s="7">
        <v>4.8300000000000003E-2</v>
      </c>
      <c r="T356" s="11">
        <f t="shared" si="21"/>
        <v>0.17083333333333336</v>
      </c>
      <c r="U356" s="12">
        <f t="shared" si="22"/>
        <v>5.0145455094820476E-2</v>
      </c>
    </row>
    <row r="357" spans="1:21" x14ac:dyDescent="0.25">
      <c r="A357" s="16" t="s">
        <v>45</v>
      </c>
      <c r="B357" s="7">
        <v>1023.7</v>
      </c>
      <c r="C357" s="7">
        <v>56.49</v>
      </c>
      <c r="D357" s="7">
        <v>0.84199999999999997</v>
      </c>
      <c r="E357" s="7">
        <v>886.73</v>
      </c>
      <c r="F357" s="7">
        <v>49.74</v>
      </c>
      <c r="G357" s="7">
        <v>0.72699999999999998</v>
      </c>
      <c r="H357" s="7">
        <v>944.15</v>
      </c>
      <c r="I357" s="7">
        <v>55.03</v>
      </c>
      <c r="J357" s="7">
        <v>0.185</v>
      </c>
      <c r="K357" s="7">
        <v>828.66</v>
      </c>
      <c r="L357" s="7">
        <v>49.5</v>
      </c>
      <c r="M357" s="7">
        <v>0.28399999999999997</v>
      </c>
      <c r="N357" s="7">
        <v>1062.8900000000001</v>
      </c>
      <c r="O357" s="7">
        <v>65.180000000000007</v>
      </c>
      <c r="P357" s="7">
        <v>0.53500000000000003</v>
      </c>
      <c r="Q357" s="7">
        <v>1137.5999999999999</v>
      </c>
      <c r="R357" s="7">
        <v>72.05</v>
      </c>
      <c r="S357" s="7">
        <v>0.54500000000000004</v>
      </c>
      <c r="T357" s="11">
        <f t="shared" si="21"/>
        <v>980.62166666666656</v>
      </c>
      <c r="U357" s="12">
        <f t="shared" si="22"/>
        <v>115.32926279425669</v>
      </c>
    </row>
    <row r="358" spans="1:21" x14ac:dyDescent="0.25">
      <c r="A358" s="16" t="s">
        <v>46</v>
      </c>
      <c r="B358" s="7">
        <v>274.01</v>
      </c>
      <c r="C358" s="7">
        <v>16.41</v>
      </c>
      <c r="D358" s="7">
        <v>4.4600000000000001E-2</v>
      </c>
      <c r="E358" s="7">
        <v>280.69</v>
      </c>
      <c r="F358" s="7">
        <v>17.14</v>
      </c>
      <c r="G358" s="7">
        <v>5.28E-2</v>
      </c>
      <c r="H358" s="7">
        <v>314.87</v>
      </c>
      <c r="I358" s="7">
        <v>20.13</v>
      </c>
      <c r="J358" s="7">
        <v>1.29E-2</v>
      </c>
      <c r="K358" s="7">
        <v>327.88</v>
      </c>
      <c r="L358" s="7">
        <v>21.51</v>
      </c>
      <c r="M358" s="7">
        <v>1.7600000000000001E-2</v>
      </c>
      <c r="N358" s="7">
        <v>271</v>
      </c>
      <c r="O358" s="7">
        <v>18.29</v>
      </c>
      <c r="P358" s="7">
        <v>3.5900000000000001E-2</v>
      </c>
      <c r="Q358" s="7">
        <v>263.57</v>
      </c>
      <c r="R358" s="7">
        <v>18.329999999999998</v>
      </c>
      <c r="S358" s="7">
        <v>4.9099999999999998E-2</v>
      </c>
      <c r="T358" s="11">
        <f t="shared" si="21"/>
        <v>288.67</v>
      </c>
      <c r="U358" s="12">
        <f t="shared" si="22"/>
        <v>26.247662753090989</v>
      </c>
    </row>
    <row r="359" spans="1:21" x14ac:dyDescent="0.25">
      <c r="A359" s="16" t="s">
        <v>47</v>
      </c>
      <c r="B359" s="7">
        <v>7.07</v>
      </c>
      <c r="C359" s="7">
        <v>1.06</v>
      </c>
      <c r="D359" s="7">
        <v>1.97</v>
      </c>
      <c r="E359" s="7">
        <v>8.25</v>
      </c>
      <c r="F359" s="7">
        <v>1.02</v>
      </c>
      <c r="G359" s="7">
        <v>1.95</v>
      </c>
      <c r="H359" s="7">
        <v>3.38</v>
      </c>
      <c r="I359" s="7">
        <v>0.35</v>
      </c>
      <c r="J359" s="7">
        <v>0.52600000000000002</v>
      </c>
      <c r="K359" s="7">
        <v>1.06</v>
      </c>
      <c r="L359" s="7">
        <v>0.31</v>
      </c>
      <c r="M359" s="7">
        <v>0.753</v>
      </c>
      <c r="N359" s="7">
        <v>7.38</v>
      </c>
      <c r="O359" s="7">
        <v>0.85</v>
      </c>
      <c r="P359" s="7">
        <v>1.44</v>
      </c>
      <c r="Q359" s="7">
        <v>8.01</v>
      </c>
      <c r="R359" s="7">
        <v>1.1200000000000001</v>
      </c>
      <c r="S359" s="7">
        <v>1.3</v>
      </c>
      <c r="T359" s="11">
        <f t="shared" si="21"/>
        <v>5.8583333333333334</v>
      </c>
      <c r="U359" s="12">
        <f t="shared" si="22"/>
        <v>2.9427702368120201</v>
      </c>
    </row>
    <row r="360" spans="1:21" x14ac:dyDescent="0.25">
      <c r="A360" s="16" t="s">
        <v>48</v>
      </c>
      <c r="B360" s="7">
        <v>628.25</v>
      </c>
      <c r="C360" s="7">
        <v>22.58</v>
      </c>
      <c r="D360" s="7">
        <v>0.41799999999999998</v>
      </c>
      <c r="E360" s="7">
        <v>475.66</v>
      </c>
      <c r="F360" s="7">
        <v>17.190000000000001</v>
      </c>
      <c r="G360" s="7">
        <v>0.42899999999999999</v>
      </c>
      <c r="H360" s="7">
        <v>514.27</v>
      </c>
      <c r="I360" s="7">
        <v>18.829999999999998</v>
      </c>
      <c r="J360" s="7">
        <v>0.112</v>
      </c>
      <c r="K360" s="7">
        <v>430.03</v>
      </c>
      <c r="L360" s="7">
        <v>15.89</v>
      </c>
      <c r="M360" s="7">
        <v>0.16</v>
      </c>
      <c r="N360" s="7">
        <v>473.47</v>
      </c>
      <c r="O360" s="7">
        <v>17.670000000000002</v>
      </c>
      <c r="P360" s="7">
        <v>0.29699999999999999</v>
      </c>
      <c r="Q360" s="7">
        <v>318.17</v>
      </c>
      <c r="R360" s="7">
        <v>12.04</v>
      </c>
      <c r="S360" s="7">
        <v>0.27800000000000002</v>
      </c>
      <c r="T360" s="11">
        <f t="shared" si="21"/>
        <v>473.30833333333339</v>
      </c>
      <c r="U360" s="12">
        <f t="shared" si="22"/>
        <v>101.61815908914404</v>
      </c>
    </row>
    <row r="361" spans="1:21" x14ac:dyDescent="0.25">
      <c r="A361" s="16" t="s">
        <v>49</v>
      </c>
      <c r="B361" s="7">
        <v>113.44</v>
      </c>
      <c r="C361" s="7">
        <v>4.33</v>
      </c>
      <c r="D361" s="7">
        <v>3.3599999999999998E-2</v>
      </c>
      <c r="E361" s="7">
        <v>108.09</v>
      </c>
      <c r="F361" s="7">
        <v>4.1500000000000004</v>
      </c>
      <c r="G361" s="7">
        <v>3.2899999999999999E-2</v>
      </c>
      <c r="H361" s="7">
        <v>114.26</v>
      </c>
      <c r="I361" s="7">
        <v>4.46</v>
      </c>
      <c r="J361" s="7">
        <v>8.5400000000000007E-3</v>
      </c>
      <c r="K361" s="7">
        <v>108.84</v>
      </c>
      <c r="L361" s="7">
        <v>4.3</v>
      </c>
      <c r="M361" s="7">
        <v>1.3599999999999999E-2</v>
      </c>
      <c r="N361" s="7">
        <v>109.97</v>
      </c>
      <c r="O361" s="7">
        <v>4.4000000000000004</v>
      </c>
      <c r="P361" s="7">
        <v>2.2700000000000001E-2</v>
      </c>
      <c r="Q361" s="7">
        <v>106.25</v>
      </c>
      <c r="R361" s="7">
        <v>4.3499999999999996</v>
      </c>
      <c r="S361" s="7">
        <v>3.04E-2</v>
      </c>
      <c r="T361" s="11">
        <f t="shared" si="21"/>
        <v>110.14166666666667</v>
      </c>
      <c r="U361" s="12">
        <f t="shared" si="22"/>
        <v>3.1278709478919793</v>
      </c>
    </row>
    <row r="362" spans="1:21" x14ac:dyDescent="0.25">
      <c r="A362" s="16" t="s">
        <v>50</v>
      </c>
      <c r="B362" s="7">
        <v>46.38</v>
      </c>
      <c r="C362" s="7">
        <v>2.5099999999999998</v>
      </c>
      <c r="D362" s="7">
        <v>0.17299999999999999</v>
      </c>
      <c r="E362" s="7">
        <v>47.87</v>
      </c>
      <c r="F362" s="7">
        <v>2.6</v>
      </c>
      <c r="G362" s="7">
        <v>0.17399999999999999</v>
      </c>
      <c r="H362" s="7">
        <v>45.49</v>
      </c>
      <c r="I362" s="7">
        <v>2.5099999999999998</v>
      </c>
      <c r="J362" s="7">
        <v>4.48E-2</v>
      </c>
      <c r="K362" s="7">
        <v>45.47</v>
      </c>
      <c r="L362" s="7">
        <v>2.57</v>
      </c>
      <c r="M362" s="7">
        <v>0.06</v>
      </c>
      <c r="N362" s="7">
        <v>50.5</v>
      </c>
      <c r="O362" s="7">
        <v>2.95</v>
      </c>
      <c r="P362" s="7">
        <v>0.109</v>
      </c>
      <c r="Q362" s="7">
        <v>44.56</v>
      </c>
      <c r="R362" s="7">
        <v>2.79</v>
      </c>
      <c r="S362" s="7">
        <v>0.108</v>
      </c>
      <c r="T362" s="11">
        <f t="shared" si="21"/>
        <v>46.711666666666666</v>
      </c>
      <c r="U362" s="12">
        <f t="shared" si="22"/>
        <v>2.1664294741963475</v>
      </c>
    </row>
    <row r="363" spans="1:21" x14ac:dyDescent="0.25">
      <c r="A363" s="16" t="s">
        <v>51</v>
      </c>
      <c r="B363" s="7">
        <v>3.28</v>
      </c>
      <c r="C363" s="7">
        <v>0.26</v>
      </c>
      <c r="D363" s="7">
        <v>0.16700000000000001</v>
      </c>
      <c r="E363" s="7">
        <v>9.39</v>
      </c>
      <c r="F363" s="7">
        <v>0.53</v>
      </c>
      <c r="G363" s="7">
        <v>0.23599999999999999</v>
      </c>
      <c r="H363" s="7">
        <v>0.20899999999999999</v>
      </c>
      <c r="I363" s="7">
        <v>3.3000000000000002E-2</v>
      </c>
      <c r="J363" s="7">
        <v>5.5300000000000002E-2</v>
      </c>
      <c r="K363" s="7">
        <v>0.26500000000000001</v>
      </c>
      <c r="L363" s="7">
        <v>4.2999999999999997E-2</v>
      </c>
      <c r="M363" s="7">
        <v>7.6999999999999999E-2</v>
      </c>
      <c r="N363" s="7">
        <v>6.47</v>
      </c>
      <c r="O363" s="7">
        <v>0.38</v>
      </c>
      <c r="P363" s="7">
        <v>0.13200000000000001</v>
      </c>
      <c r="Q363" s="7">
        <v>4.5</v>
      </c>
      <c r="R363" s="7">
        <v>0.39</v>
      </c>
      <c r="S363" s="7">
        <v>0.14599999999999999</v>
      </c>
      <c r="T363" s="11">
        <f t="shared" si="21"/>
        <v>4.0190000000000001</v>
      </c>
      <c r="U363" s="12">
        <f t="shared" si="22"/>
        <v>3.5844424950053249</v>
      </c>
    </row>
    <row r="364" spans="1:21" x14ac:dyDescent="0.25">
      <c r="A364" s="16" t="s">
        <v>52</v>
      </c>
      <c r="B364" s="7">
        <v>45.63</v>
      </c>
      <c r="C364" s="7">
        <v>4.67</v>
      </c>
      <c r="D364" s="7">
        <v>0.46600000000000003</v>
      </c>
      <c r="E364" s="7">
        <v>53.27</v>
      </c>
      <c r="F364" s="7">
        <v>5.53</v>
      </c>
      <c r="G364" s="7">
        <v>0.29899999999999999</v>
      </c>
      <c r="H364" s="7">
        <v>55.64</v>
      </c>
      <c r="I364" s="7">
        <v>6.05</v>
      </c>
      <c r="J364" s="7">
        <v>9.0700000000000003E-2</v>
      </c>
      <c r="K364" s="7">
        <v>44.08</v>
      </c>
      <c r="L364" s="7">
        <v>4.95</v>
      </c>
      <c r="M364" s="7">
        <v>0.129</v>
      </c>
      <c r="N364" s="7">
        <v>60.59</v>
      </c>
      <c r="O364" s="7">
        <v>7.03</v>
      </c>
      <c r="P364" s="7">
        <v>0.27400000000000002</v>
      </c>
      <c r="Q364" s="7">
        <v>48.26</v>
      </c>
      <c r="R364" s="7">
        <v>5.9</v>
      </c>
      <c r="S364" s="7">
        <v>0.28199999999999997</v>
      </c>
      <c r="T364" s="11">
        <f t="shared" si="21"/>
        <v>51.245000000000005</v>
      </c>
      <c r="U364" s="12">
        <f t="shared" si="22"/>
        <v>6.3642965047206479</v>
      </c>
    </row>
    <row r="365" spans="1:21" x14ac:dyDescent="0.25">
      <c r="A365" s="16" t="s">
        <v>53</v>
      </c>
      <c r="B365" s="7">
        <v>22.81</v>
      </c>
      <c r="C365" s="7">
        <v>0.86</v>
      </c>
      <c r="D365" s="7">
        <v>4.41E-2</v>
      </c>
      <c r="E365" s="7">
        <v>23.76</v>
      </c>
      <c r="F365" s="7">
        <v>0.88</v>
      </c>
      <c r="G365" s="7">
        <v>3.4700000000000002E-2</v>
      </c>
      <c r="H365" s="7">
        <v>23.5</v>
      </c>
      <c r="I365" s="7">
        <v>0.85</v>
      </c>
      <c r="J365" s="7">
        <v>1.14E-2</v>
      </c>
      <c r="K365" s="7">
        <v>24.07</v>
      </c>
      <c r="L365" s="7">
        <v>0.88</v>
      </c>
      <c r="M365" s="7">
        <v>2.9399999999999999E-2</v>
      </c>
      <c r="N365" s="7">
        <v>24.96</v>
      </c>
      <c r="O365" s="7">
        <v>0.93</v>
      </c>
      <c r="P365" s="7">
        <v>2.4E-2</v>
      </c>
      <c r="Q365" s="7">
        <v>25.24</v>
      </c>
      <c r="R365" s="7">
        <v>1.03</v>
      </c>
      <c r="S365" s="7">
        <v>2.5399999999999999E-2</v>
      </c>
      <c r="T365" s="11">
        <f t="shared" si="21"/>
        <v>24.056666666666668</v>
      </c>
      <c r="U365" s="12">
        <f t="shared" si="22"/>
        <v>0.91307538936643495</v>
      </c>
    </row>
    <row r="366" spans="1:21" x14ac:dyDescent="0.25">
      <c r="A366" s="16" t="s">
        <v>54</v>
      </c>
      <c r="B366" s="7" t="s">
        <v>166</v>
      </c>
      <c r="C366" s="7" t="s">
        <v>167</v>
      </c>
      <c r="D366" s="7" t="s">
        <v>167</v>
      </c>
      <c r="E366" s="7">
        <v>1.7</v>
      </c>
      <c r="F366" s="7">
        <v>0.63</v>
      </c>
      <c r="G366" s="7">
        <v>1.53</v>
      </c>
      <c r="H366" s="7" t="s">
        <v>166</v>
      </c>
      <c r="I366" s="7" t="s">
        <v>167</v>
      </c>
      <c r="J366" s="7" t="s">
        <v>167</v>
      </c>
      <c r="K366" s="7">
        <v>0.78</v>
      </c>
      <c r="L366" s="7">
        <v>0.22</v>
      </c>
      <c r="M366" s="7">
        <v>0.53200000000000003</v>
      </c>
      <c r="N366" s="7">
        <v>1.55</v>
      </c>
      <c r="O366" s="7">
        <v>0.4</v>
      </c>
      <c r="P366" s="7">
        <v>0.93600000000000005</v>
      </c>
      <c r="Q366" s="7">
        <v>1.46</v>
      </c>
      <c r="R366" s="7">
        <v>0.56999999999999995</v>
      </c>
      <c r="S366" s="7">
        <v>0.94</v>
      </c>
      <c r="T366" s="11">
        <f t="shared" si="21"/>
        <v>1.3725000000000001</v>
      </c>
      <c r="U366" s="12">
        <f t="shared" si="22"/>
        <v>0.40721615881494599</v>
      </c>
    </row>
    <row r="367" spans="1:21" x14ac:dyDescent="0.25">
      <c r="A367" s="16" t="s">
        <v>55</v>
      </c>
      <c r="B367" s="7">
        <v>4.4999999999999998E-2</v>
      </c>
      <c r="C367" s="7">
        <v>1.2E-2</v>
      </c>
      <c r="D367" s="7">
        <v>1.6500000000000001E-2</v>
      </c>
      <c r="E367" s="7" t="s">
        <v>166</v>
      </c>
      <c r="F367" s="7" t="s">
        <v>167</v>
      </c>
      <c r="G367" s="7" t="s">
        <v>167</v>
      </c>
      <c r="H367" s="7" t="s">
        <v>166</v>
      </c>
      <c r="I367" s="7" t="s">
        <v>167</v>
      </c>
      <c r="J367" s="7" t="s">
        <v>167</v>
      </c>
      <c r="K367" s="7" t="s">
        <v>166</v>
      </c>
      <c r="L367" s="7" t="s">
        <v>167</v>
      </c>
      <c r="M367" s="7" t="s">
        <v>167</v>
      </c>
      <c r="N367" s="7">
        <v>1.83E-2</v>
      </c>
      <c r="O367" s="7">
        <v>6.8999999999999999E-3</v>
      </c>
      <c r="P367" s="7">
        <v>1.4200000000000001E-2</v>
      </c>
      <c r="Q367" s="7">
        <v>0.16</v>
      </c>
      <c r="R367" s="7">
        <v>2.5999999999999999E-2</v>
      </c>
      <c r="S367" s="7">
        <v>1.2699999999999999E-2</v>
      </c>
      <c r="T367" s="11">
        <f t="shared" si="21"/>
        <v>7.4433333333333337E-2</v>
      </c>
      <c r="U367" s="12">
        <f t="shared" si="22"/>
        <v>7.5295838751775215E-2</v>
      </c>
    </row>
    <row r="368" spans="1:21" x14ac:dyDescent="0.25">
      <c r="A368" s="16" t="s">
        <v>56</v>
      </c>
      <c r="B368" s="7">
        <v>4.3999999999999997E-2</v>
      </c>
      <c r="C368" s="7">
        <v>2.1000000000000001E-2</v>
      </c>
      <c r="D368" s="7">
        <v>3.78E-2</v>
      </c>
      <c r="E368" s="7">
        <v>3.63</v>
      </c>
      <c r="F368" s="7">
        <v>0.25</v>
      </c>
      <c r="G368" s="7">
        <v>1.41E-2</v>
      </c>
      <c r="H368" s="7">
        <v>5.3800000000000001E-2</v>
      </c>
      <c r="I368" s="7">
        <v>8.0000000000000002E-3</v>
      </c>
      <c r="J368" s="7">
        <v>8.5599999999999999E-3</v>
      </c>
      <c r="K368" s="7">
        <v>3.1199999999999999E-2</v>
      </c>
      <c r="L368" s="7">
        <v>7.4999999999999997E-3</v>
      </c>
      <c r="M368" s="7">
        <v>1.2200000000000001E-2</v>
      </c>
      <c r="N368" s="7">
        <v>8.6999999999999994E-2</v>
      </c>
      <c r="O368" s="7">
        <v>1.7000000000000001E-2</v>
      </c>
      <c r="P368" s="7">
        <v>2.5600000000000001E-2</v>
      </c>
      <c r="Q368" s="7">
        <v>0.221</v>
      </c>
      <c r="R368" s="7">
        <v>4.2999999999999997E-2</v>
      </c>
      <c r="S368" s="7">
        <v>2.4199999999999999E-2</v>
      </c>
      <c r="T368" s="11">
        <f t="shared" si="21"/>
        <v>0.6778333333333334</v>
      </c>
      <c r="U368" s="12">
        <f t="shared" si="22"/>
        <v>1.4479202818755825</v>
      </c>
    </row>
    <row r="369" spans="1:21" x14ac:dyDescent="0.25">
      <c r="A369" s="16" t="s">
        <v>57</v>
      </c>
      <c r="B369" s="7" t="s">
        <v>166</v>
      </c>
      <c r="C369" s="7" t="s">
        <v>167</v>
      </c>
      <c r="D369" s="7" t="s">
        <v>167</v>
      </c>
      <c r="E369" s="7" t="s">
        <v>166</v>
      </c>
      <c r="F369" s="7" t="s">
        <v>167</v>
      </c>
      <c r="G369" s="7" t="s">
        <v>167</v>
      </c>
      <c r="H369" s="7">
        <v>4.4000000000000003E-3</v>
      </c>
      <c r="I369" s="7">
        <v>2.0999999999999999E-3</v>
      </c>
      <c r="J369" s="7">
        <v>4.1999999999999997E-3</v>
      </c>
      <c r="K369" s="7" t="s">
        <v>166</v>
      </c>
      <c r="L369" s="7" t="s">
        <v>167</v>
      </c>
      <c r="M369" s="7" t="s">
        <v>167</v>
      </c>
      <c r="N369" s="7">
        <v>1.8100000000000002E-2</v>
      </c>
      <c r="O369" s="7">
        <v>7.1000000000000004E-3</v>
      </c>
      <c r="P369" s="7">
        <v>1.4800000000000001E-2</v>
      </c>
      <c r="Q369" s="7">
        <v>1.6299999999999999E-2</v>
      </c>
      <c r="R369" s="7">
        <v>9.7000000000000003E-3</v>
      </c>
      <c r="S369" s="7">
        <v>1.0999999999999999E-2</v>
      </c>
      <c r="T369" s="11">
        <f t="shared" si="21"/>
        <v>1.2933333333333333E-2</v>
      </c>
      <c r="U369" s="12">
        <f t="shared" si="22"/>
        <v>7.4446849049058716E-3</v>
      </c>
    </row>
    <row r="370" spans="1:21" x14ac:dyDescent="0.25">
      <c r="A370" s="16" t="s">
        <v>58</v>
      </c>
      <c r="B370" s="7">
        <v>7.8E-2</v>
      </c>
      <c r="C370" s="7">
        <v>4.3999999999999997E-2</v>
      </c>
      <c r="D370" s="7">
        <v>7.7600000000000002E-2</v>
      </c>
      <c r="E370" s="7">
        <v>0.111</v>
      </c>
      <c r="F370" s="7">
        <v>4.5999999999999999E-2</v>
      </c>
      <c r="G370" s="7">
        <v>9.1700000000000004E-2</v>
      </c>
      <c r="H370" s="7">
        <v>0.157</v>
      </c>
      <c r="I370" s="7">
        <v>2.1999999999999999E-2</v>
      </c>
      <c r="J370" s="7">
        <v>1.8700000000000001E-2</v>
      </c>
      <c r="K370" s="7">
        <v>0.13100000000000001</v>
      </c>
      <c r="L370" s="7">
        <v>2.3E-2</v>
      </c>
      <c r="M370" s="7">
        <v>2.6700000000000002E-2</v>
      </c>
      <c r="N370" s="7">
        <v>0.13100000000000001</v>
      </c>
      <c r="O370" s="7">
        <v>3.7999999999999999E-2</v>
      </c>
      <c r="P370" s="7">
        <v>6.9099999999999995E-2</v>
      </c>
      <c r="Q370" s="7" t="s">
        <v>166</v>
      </c>
      <c r="R370" s="7" t="s">
        <v>167</v>
      </c>
      <c r="S370" s="7" t="s">
        <v>167</v>
      </c>
      <c r="T370" s="11">
        <f t="shared" si="21"/>
        <v>0.1216</v>
      </c>
      <c r="U370" s="12">
        <f t="shared" si="22"/>
        <v>2.9339393313427629E-2</v>
      </c>
    </row>
    <row r="371" spans="1:21" x14ac:dyDescent="0.25">
      <c r="A371" s="16" t="s">
        <v>59</v>
      </c>
      <c r="B371" s="7" t="s">
        <v>166</v>
      </c>
      <c r="C371" s="7" t="s">
        <v>167</v>
      </c>
      <c r="D371" s="7" t="s">
        <v>167</v>
      </c>
      <c r="E371" s="7">
        <v>7.5999999999999998E-2</v>
      </c>
      <c r="F371" s="7">
        <v>2.5000000000000001E-2</v>
      </c>
      <c r="G371" s="7">
        <v>4.5499999999999999E-2</v>
      </c>
      <c r="H371" s="7" t="s">
        <v>166</v>
      </c>
      <c r="I371" s="7" t="s">
        <v>167</v>
      </c>
      <c r="J371" s="7" t="s">
        <v>167</v>
      </c>
      <c r="K371" s="7">
        <v>2.0500000000000001E-2</v>
      </c>
      <c r="L371" s="7">
        <v>9.4000000000000004E-3</v>
      </c>
      <c r="M371" s="7">
        <v>1.9599999999999999E-2</v>
      </c>
      <c r="N371" s="7" t="s">
        <v>166</v>
      </c>
      <c r="O371" s="7" t="s">
        <v>167</v>
      </c>
      <c r="P371" s="7" t="s">
        <v>167</v>
      </c>
      <c r="Q371" s="7">
        <v>5.0999999999999997E-2</v>
      </c>
      <c r="R371" s="7">
        <v>2.4E-2</v>
      </c>
      <c r="S371" s="7">
        <v>1.7000000000000001E-2</v>
      </c>
      <c r="T371" s="11">
        <f t="shared" si="21"/>
        <v>4.9166666666666664E-2</v>
      </c>
      <c r="U371" s="12">
        <f t="shared" si="22"/>
        <v>2.7795383309703312E-2</v>
      </c>
    </row>
    <row r="372" spans="1:21" x14ac:dyDescent="0.25">
      <c r="A372" s="16" t="s">
        <v>60</v>
      </c>
      <c r="B372" s="7" t="s">
        <v>166</v>
      </c>
      <c r="C372" s="7" t="s">
        <v>167</v>
      </c>
      <c r="D372" s="7" t="s">
        <v>167</v>
      </c>
      <c r="E372" s="7" t="s">
        <v>166</v>
      </c>
      <c r="F372" s="7" t="s">
        <v>167</v>
      </c>
      <c r="G372" s="7" t="s">
        <v>167</v>
      </c>
      <c r="H372" s="7" t="s">
        <v>166</v>
      </c>
      <c r="I372" s="7" t="s">
        <v>167</v>
      </c>
      <c r="J372" s="7" t="s">
        <v>167</v>
      </c>
      <c r="K372" s="7" t="s">
        <v>166</v>
      </c>
      <c r="L372" s="7" t="s">
        <v>167</v>
      </c>
      <c r="M372" s="7" t="s">
        <v>167</v>
      </c>
      <c r="N372" s="7" t="s">
        <v>166</v>
      </c>
      <c r="O372" s="7" t="s">
        <v>167</v>
      </c>
      <c r="P372" s="7" t="s">
        <v>167</v>
      </c>
      <c r="Q372" s="7" t="s">
        <v>166</v>
      </c>
      <c r="R372" s="7" t="s">
        <v>167</v>
      </c>
      <c r="S372" s="7" t="s">
        <v>167</v>
      </c>
      <c r="T372" s="11" t="s">
        <v>167</v>
      </c>
      <c r="U372" s="12" t="s">
        <v>167</v>
      </c>
    </row>
    <row r="373" spans="1:21" x14ac:dyDescent="0.25">
      <c r="A373" s="16" t="s">
        <v>61</v>
      </c>
      <c r="B373" s="7">
        <v>6.9000000000000006E-2</v>
      </c>
      <c r="C373" s="7">
        <v>1.4E-2</v>
      </c>
      <c r="D373" s="7">
        <v>1.9300000000000001E-2</v>
      </c>
      <c r="E373" s="7">
        <v>0.13200000000000001</v>
      </c>
      <c r="F373" s="7">
        <v>1.7000000000000001E-2</v>
      </c>
      <c r="G373" s="7">
        <v>2.18E-2</v>
      </c>
      <c r="H373" s="7">
        <v>4.4900000000000002E-2</v>
      </c>
      <c r="I373" s="7">
        <v>4.7000000000000002E-3</v>
      </c>
      <c r="J373" s="7">
        <v>2.31E-3</v>
      </c>
      <c r="K373" s="7">
        <v>2.8000000000000001E-2</v>
      </c>
      <c r="L373" s="7">
        <v>5.3E-3</v>
      </c>
      <c r="M373" s="7">
        <v>9.2899999999999996E-3</v>
      </c>
      <c r="N373" s="7">
        <v>4.3799999999999999E-2</v>
      </c>
      <c r="O373" s="7">
        <v>8.6E-3</v>
      </c>
      <c r="P373" s="7">
        <v>1.43E-2</v>
      </c>
      <c r="Q373" s="7" t="s">
        <v>166</v>
      </c>
      <c r="R373" s="7" t="s">
        <v>167</v>
      </c>
      <c r="S373" s="7" t="s">
        <v>167</v>
      </c>
      <c r="T373" s="11">
        <f t="shared" si="21"/>
        <v>6.3540000000000013E-2</v>
      </c>
      <c r="U373" s="12">
        <f t="shared" si="22"/>
        <v>4.097801849772631E-2</v>
      </c>
    </row>
    <row r="374" spans="1:21" x14ac:dyDescent="0.25">
      <c r="A374" s="16" t="s">
        <v>62</v>
      </c>
      <c r="B374" s="7">
        <v>0.35</v>
      </c>
      <c r="C374" s="7">
        <v>0.11</v>
      </c>
      <c r="D374" s="7">
        <v>0.24</v>
      </c>
      <c r="E374" s="7">
        <v>0.39</v>
      </c>
      <c r="F374" s="7">
        <v>0.1</v>
      </c>
      <c r="G374" s="7">
        <v>0.24</v>
      </c>
      <c r="H374" s="7">
        <v>0.59399999999999997</v>
      </c>
      <c r="I374" s="7">
        <v>4.2000000000000003E-2</v>
      </c>
      <c r="J374" s="7">
        <v>6.0400000000000002E-2</v>
      </c>
      <c r="K374" s="7">
        <v>0.76100000000000001</v>
      </c>
      <c r="L374" s="7">
        <v>5.6000000000000001E-2</v>
      </c>
      <c r="M374" s="7">
        <v>8.9700000000000002E-2</v>
      </c>
      <c r="N374" s="7">
        <v>0.84599999999999997</v>
      </c>
      <c r="O374" s="7">
        <v>8.7999999999999995E-2</v>
      </c>
      <c r="P374" s="7">
        <v>0.16900000000000001</v>
      </c>
      <c r="Q374" s="7">
        <v>0.69</v>
      </c>
      <c r="R374" s="7">
        <v>0.12</v>
      </c>
      <c r="S374" s="7">
        <v>0.14000000000000001</v>
      </c>
      <c r="T374" s="11">
        <f t="shared" si="21"/>
        <v>0.60516666666666674</v>
      </c>
      <c r="U374" s="12">
        <f t="shared" si="22"/>
        <v>0.20050577714037715</v>
      </c>
    </row>
    <row r="375" spans="1:21" x14ac:dyDescent="0.25">
      <c r="A375" s="16" t="s">
        <v>63</v>
      </c>
      <c r="B375" s="7" t="s">
        <v>166</v>
      </c>
      <c r="C375" s="7" t="s">
        <v>167</v>
      </c>
      <c r="D375" s="7" t="s">
        <v>167</v>
      </c>
      <c r="E375" s="7" t="s">
        <v>166</v>
      </c>
      <c r="F375" s="7" t="s">
        <v>167</v>
      </c>
      <c r="G375" s="7" t="s">
        <v>167</v>
      </c>
      <c r="H375" s="7">
        <v>3.7999999999999999E-2</v>
      </c>
      <c r="I375" s="7">
        <v>1.4999999999999999E-2</v>
      </c>
      <c r="J375" s="7">
        <v>3.2800000000000003E-2</v>
      </c>
      <c r="K375" s="7" t="s">
        <v>166</v>
      </c>
      <c r="L375" s="7" t="s">
        <v>167</v>
      </c>
      <c r="M375" s="7" t="s">
        <v>167</v>
      </c>
      <c r="N375" s="7" t="s">
        <v>166</v>
      </c>
      <c r="O375" s="7" t="s">
        <v>167</v>
      </c>
      <c r="P375" s="7" t="s">
        <v>167</v>
      </c>
      <c r="Q375" s="7" t="s">
        <v>166</v>
      </c>
      <c r="R375" s="7" t="s">
        <v>167</v>
      </c>
      <c r="S375" s="7" t="s">
        <v>167</v>
      </c>
      <c r="T375" s="11">
        <f t="shared" si="21"/>
        <v>3.7999999999999999E-2</v>
      </c>
      <c r="U375" s="12" t="s">
        <v>167</v>
      </c>
    </row>
    <row r="376" spans="1:21" x14ac:dyDescent="0.25">
      <c r="A376" s="16" t="s">
        <v>64</v>
      </c>
      <c r="B376" s="7">
        <v>3.09E-2</v>
      </c>
      <c r="C376" s="7">
        <v>9.7000000000000003E-3</v>
      </c>
      <c r="D376" s="7">
        <v>1.5100000000000001E-2</v>
      </c>
      <c r="E376" s="7" t="s">
        <v>166</v>
      </c>
      <c r="F376" s="7" t="s">
        <v>167</v>
      </c>
      <c r="G376" s="7" t="s">
        <v>167</v>
      </c>
      <c r="H376" s="7" t="s">
        <v>166</v>
      </c>
      <c r="I376" s="7" t="s">
        <v>167</v>
      </c>
      <c r="J376" s="7" t="s">
        <v>167</v>
      </c>
      <c r="K376" s="7" t="s">
        <v>166</v>
      </c>
      <c r="L376" s="7" t="s">
        <v>167</v>
      </c>
      <c r="M376" s="7" t="s">
        <v>167</v>
      </c>
      <c r="N376" s="7">
        <v>5.2699999999999997E-2</v>
      </c>
      <c r="O376" s="7">
        <v>7.7999999999999996E-3</v>
      </c>
      <c r="P376" s="7">
        <v>9.1900000000000003E-3</v>
      </c>
      <c r="Q376" s="7">
        <v>2.3E-2</v>
      </c>
      <c r="R376" s="7">
        <v>1.0999999999999999E-2</v>
      </c>
      <c r="S376" s="7">
        <v>1.23E-2</v>
      </c>
      <c r="T376" s="11">
        <f t="shared" si="21"/>
        <v>3.5533333333333333E-2</v>
      </c>
      <c r="U376" s="12">
        <f t="shared" si="22"/>
        <v>1.5382565889126983E-2</v>
      </c>
    </row>
    <row r="377" spans="1:21" x14ac:dyDescent="0.25">
      <c r="A377" s="16" t="s">
        <v>65</v>
      </c>
      <c r="B377" s="7">
        <v>5.5E-2</v>
      </c>
      <c r="C377" s="7">
        <v>1.2E-2</v>
      </c>
      <c r="D377" s="7">
        <v>1.4999999999999999E-2</v>
      </c>
      <c r="E377" s="7">
        <v>0.114</v>
      </c>
      <c r="F377" s="7">
        <v>1.6E-2</v>
      </c>
      <c r="G377" s="7">
        <v>2.29E-2</v>
      </c>
      <c r="H377" s="7" t="s">
        <v>166</v>
      </c>
      <c r="I377" s="7" t="s">
        <v>167</v>
      </c>
      <c r="J377" s="7" t="s">
        <v>167</v>
      </c>
      <c r="K377" s="7">
        <v>8.6E-3</v>
      </c>
      <c r="L377" s="7">
        <v>2.8999999999999998E-3</v>
      </c>
      <c r="M377" s="7">
        <v>5.5500000000000002E-3</v>
      </c>
      <c r="N377" s="7">
        <v>0.25600000000000001</v>
      </c>
      <c r="O377" s="7">
        <v>2.1000000000000001E-2</v>
      </c>
      <c r="P377" s="7">
        <v>1.1599999999999999E-2</v>
      </c>
      <c r="Q377" s="7">
        <v>8.8999999999999996E-2</v>
      </c>
      <c r="R377" s="7">
        <v>1.7000000000000001E-2</v>
      </c>
      <c r="S377" s="7">
        <v>1.03E-2</v>
      </c>
      <c r="T377" s="11">
        <f t="shared" si="21"/>
        <v>0.10451999999999999</v>
      </c>
      <c r="U377" s="12">
        <f t="shared" si="22"/>
        <v>9.3447589589031141E-2</v>
      </c>
    </row>
    <row r="378" spans="1:21" x14ac:dyDescent="0.25">
      <c r="A378" s="16" t="s">
        <v>66</v>
      </c>
      <c r="B378" s="7">
        <v>0.11700000000000001</v>
      </c>
      <c r="C378" s="7">
        <v>4.4999999999999998E-2</v>
      </c>
      <c r="D378" s="7">
        <v>7.1900000000000006E-2</v>
      </c>
      <c r="E378" s="7" t="s">
        <v>166</v>
      </c>
      <c r="F378" s="7" t="s">
        <v>167</v>
      </c>
      <c r="G378" s="7" t="s">
        <v>167</v>
      </c>
      <c r="H378" s="7" t="s">
        <v>166</v>
      </c>
      <c r="I378" s="7" t="s">
        <v>167</v>
      </c>
      <c r="J378" s="7" t="s">
        <v>167</v>
      </c>
      <c r="K378" s="7" t="s">
        <v>166</v>
      </c>
      <c r="L378" s="7" t="s">
        <v>167</v>
      </c>
      <c r="M378" s="7" t="s">
        <v>167</v>
      </c>
      <c r="N378" s="7" t="s">
        <v>166</v>
      </c>
      <c r="O378" s="7" t="s">
        <v>167</v>
      </c>
      <c r="P378" s="7" t="s">
        <v>167</v>
      </c>
      <c r="Q378" s="7" t="s">
        <v>166</v>
      </c>
      <c r="R378" s="7" t="s">
        <v>167</v>
      </c>
      <c r="S378" s="7" t="s">
        <v>167</v>
      </c>
      <c r="T378" s="11">
        <f t="shared" si="21"/>
        <v>0.11700000000000001</v>
      </c>
      <c r="U378" s="12" t="s">
        <v>167</v>
      </c>
    </row>
    <row r="379" spans="1:21" x14ac:dyDescent="0.25">
      <c r="A379" s="16" t="s">
        <v>67</v>
      </c>
      <c r="B379" s="7" t="s">
        <v>166</v>
      </c>
      <c r="C379" s="7" t="s">
        <v>167</v>
      </c>
      <c r="D379" s="7" t="s">
        <v>167</v>
      </c>
      <c r="E379" s="7">
        <v>4.3999999999999997E-2</v>
      </c>
      <c r="F379" s="7">
        <v>1.6E-2</v>
      </c>
      <c r="G379" s="7">
        <v>2.2800000000000001E-2</v>
      </c>
      <c r="H379" s="7" t="s">
        <v>166</v>
      </c>
      <c r="I379" s="7" t="s">
        <v>167</v>
      </c>
      <c r="J379" s="7" t="s">
        <v>167</v>
      </c>
      <c r="K379" s="7" t="s">
        <v>166</v>
      </c>
      <c r="L379" s="7" t="s">
        <v>167</v>
      </c>
      <c r="M379" s="7" t="s">
        <v>167</v>
      </c>
      <c r="N379" s="7" t="s">
        <v>166</v>
      </c>
      <c r="O379" s="7" t="s">
        <v>167</v>
      </c>
      <c r="P379" s="7" t="s">
        <v>167</v>
      </c>
      <c r="Q379" s="7" t="s">
        <v>166</v>
      </c>
      <c r="R379" s="7" t="s">
        <v>167</v>
      </c>
      <c r="S379" s="7" t="s">
        <v>167</v>
      </c>
      <c r="T379" s="11">
        <f t="shared" si="21"/>
        <v>4.3999999999999997E-2</v>
      </c>
      <c r="U379" s="12" t="s">
        <v>167</v>
      </c>
    </row>
    <row r="380" spans="1:21" x14ac:dyDescent="0.25">
      <c r="A380" s="16" t="s">
        <v>68</v>
      </c>
      <c r="B380" s="7">
        <v>8.7999999999999995E-2</v>
      </c>
      <c r="C380" s="7">
        <v>3.6999999999999998E-2</v>
      </c>
      <c r="D380" s="7">
        <v>5.8099999999999999E-2</v>
      </c>
      <c r="E380" s="7">
        <v>7.9000000000000001E-2</v>
      </c>
      <c r="F380" s="7">
        <v>3.6999999999999998E-2</v>
      </c>
      <c r="G380" s="7">
        <v>7.5300000000000006E-2</v>
      </c>
      <c r="H380" s="7" t="s">
        <v>166</v>
      </c>
      <c r="I380" s="7" t="s">
        <v>167</v>
      </c>
      <c r="J380" s="7" t="s">
        <v>167</v>
      </c>
      <c r="K380" s="7">
        <v>4.7E-2</v>
      </c>
      <c r="L380" s="7">
        <v>1.7999999999999999E-2</v>
      </c>
      <c r="M380" s="7">
        <v>3.7999999999999999E-2</v>
      </c>
      <c r="N380" s="7" t="s">
        <v>166</v>
      </c>
      <c r="O380" s="7" t="s">
        <v>167</v>
      </c>
      <c r="P380" s="7" t="s">
        <v>167</v>
      </c>
      <c r="Q380" s="7">
        <v>0.67</v>
      </c>
      <c r="R380" s="7">
        <v>0.11</v>
      </c>
      <c r="S380" s="7">
        <v>6.1400000000000003E-2</v>
      </c>
      <c r="T380" s="11">
        <f t="shared" si="21"/>
        <v>0.221</v>
      </c>
      <c r="U380" s="12">
        <f t="shared" si="22"/>
        <v>0.2998499624812383</v>
      </c>
    </row>
    <row r="381" spans="1:21" x14ac:dyDescent="0.25">
      <c r="A381" s="16" t="s">
        <v>69</v>
      </c>
      <c r="B381" s="7" t="s">
        <v>166</v>
      </c>
      <c r="C381" s="7" t="s">
        <v>167</v>
      </c>
      <c r="D381" s="7" t="s">
        <v>167</v>
      </c>
      <c r="E381" s="7" t="s">
        <v>166</v>
      </c>
      <c r="F381" s="7" t="s">
        <v>167</v>
      </c>
      <c r="G381" s="7" t="s">
        <v>167</v>
      </c>
      <c r="H381" s="7" t="s">
        <v>166</v>
      </c>
      <c r="I381" s="7" t="s">
        <v>167</v>
      </c>
      <c r="J381" s="7" t="s">
        <v>167</v>
      </c>
      <c r="K381" s="7" t="s">
        <v>166</v>
      </c>
      <c r="L381" s="7" t="s">
        <v>167</v>
      </c>
      <c r="M381" s="7" t="s">
        <v>167</v>
      </c>
      <c r="N381" s="7" t="s">
        <v>166</v>
      </c>
      <c r="O381" s="7" t="s">
        <v>167</v>
      </c>
      <c r="P381" s="7" t="s">
        <v>167</v>
      </c>
      <c r="Q381" s="7" t="s">
        <v>166</v>
      </c>
      <c r="R381" s="7" t="s">
        <v>167</v>
      </c>
      <c r="S381" s="7" t="s">
        <v>167</v>
      </c>
      <c r="T381" s="11" t="s">
        <v>167</v>
      </c>
      <c r="U381" s="12" t="s">
        <v>167</v>
      </c>
    </row>
    <row r="382" spans="1:21" x14ac:dyDescent="0.25">
      <c r="A382" s="16" t="s">
        <v>70</v>
      </c>
      <c r="B382" s="7">
        <v>1.72</v>
      </c>
      <c r="C382" s="7">
        <v>0.19</v>
      </c>
      <c r="D382" s="7">
        <v>5.3400000000000003E-2</v>
      </c>
      <c r="E382" s="7">
        <v>8.43</v>
      </c>
      <c r="F382" s="7">
        <v>0.86</v>
      </c>
      <c r="G382" s="7">
        <v>7.8100000000000003E-2</v>
      </c>
      <c r="H382" s="7">
        <v>0.107</v>
      </c>
      <c r="I382" s="7">
        <v>1.7000000000000001E-2</v>
      </c>
      <c r="J382" s="7">
        <v>1.8100000000000002E-2</v>
      </c>
      <c r="K382" s="7">
        <v>9.0999999999999998E-2</v>
      </c>
      <c r="L382" s="7">
        <v>1.7000000000000001E-2</v>
      </c>
      <c r="M382" s="7">
        <v>2.3900000000000001E-2</v>
      </c>
      <c r="N382" s="7">
        <v>5.97</v>
      </c>
      <c r="O382" s="7">
        <v>0.68</v>
      </c>
      <c r="P382" s="7">
        <v>5.0099999999999999E-2</v>
      </c>
      <c r="Q382" s="7">
        <v>12.59</v>
      </c>
      <c r="R382" s="7">
        <v>1.5</v>
      </c>
      <c r="S382" s="7">
        <v>4.0500000000000001E-2</v>
      </c>
      <c r="T382" s="11">
        <f t="shared" si="21"/>
        <v>4.8179999999999996</v>
      </c>
      <c r="U382" s="12">
        <f t="shared" si="22"/>
        <v>5.0776625724835229</v>
      </c>
    </row>
    <row r="383" spans="1:21" x14ac:dyDescent="0.25">
      <c r="A383" s="16" t="s">
        <v>71</v>
      </c>
      <c r="B383" s="7" t="s">
        <v>166</v>
      </c>
      <c r="C383" s="7" t="s">
        <v>167</v>
      </c>
      <c r="D383" s="7" t="s">
        <v>167</v>
      </c>
      <c r="E383" s="7" t="s">
        <v>166</v>
      </c>
      <c r="F383" s="7" t="s">
        <v>167</v>
      </c>
      <c r="G383" s="7" t="s">
        <v>167</v>
      </c>
      <c r="H383" s="7" t="s">
        <v>166</v>
      </c>
      <c r="I383" s="7" t="s">
        <v>167</v>
      </c>
      <c r="J383" s="7" t="s">
        <v>167</v>
      </c>
      <c r="K383" s="7">
        <v>0.16500000000000001</v>
      </c>
      <c r="L383" s="7">
        <v>0.02</v>
      </c>
      <c r="M383" s="7">
        <v>1.77E-2</v>
      </c>
      <c r="N383" s="7">
        <v>6.0999999999999999E-2</v>
      </c>
      <c r="O383" s="7">
        <v>1.4999999999999999E-2</v>
      </c>
      <c r="P383" s="7">
        <v>2.5499999999999998E-2</v>
      </c>
      <c r="Q383" s="7" t="s">
        <v>166</v>
      </c>
      <c r="R383" s="7">
        <v>1.4E-2</v>
      </c>
      <c r="S383" s="7">
        <v>2.5100000000000001E-2</v>
      </c>
      <c r="T383" s="11">
        <f t="shared" si="21"/>
        <v>0.113</v>
      </c>
      <c r="U383" s="12">
        <f t="shared" si="22"/>
        <v>7.3539105243400946E-2</v>
      </c>
    </row>
    <row r="384" spans="1:21" x14ac:dyDescent="0.25">
      <c r="A384" s="16" t="s">
        <v>72</v>
      </c>
      <c r="B384" s="7" t="s">
        <v>166</v>
      </c>
      <c r="C384" s="7" t="s">
        <v>167</v>
      </c>
      <c r="D384" s="7" t="s">
        <v>167</v>
      </c>
      <c r="E384" s="7" t="s">
        <v>166</v>
      </c>
      <c r="F384" s="7" t="s">
        <v>167</v>
      </c>
      <c r="G384" s="7" t="s">
        <v>167</v>
      </c>
      <c r="H384" s="7" t="s">
        <v>166</v>
      </c>
      <c r="I384" s="7" t="s">
        <v>167</v>
      </c>
      <c r="J384" s="7" t="s">
        <v>167</v>
      </c>
      <c r="K384" s="7" t="s">
        <v>166</v>
      </c>
      <c r="L384" s="7" t="s">
        <v>167</v>
      </c>
      <c r="M384" s="7" t="s">
        <v>167</v>
      </c>
      <c r="N384" s="7" t="s">
        <v>166</v>
      </c>
      <c r="O384" s="7" t="s">
        <v>167</v>
      </c>
      <c r="P384" s="7" t="s">
        <v>167</v>
      </c>
      <c r="Q384" s="7">
        <v>1.9E-2</v>
      </c>
      <c r="R384" s="7">
        <v>1.4E-2</v>
      </c>
      <c r="S384" s="7">
        <v>1.8700000000000001E-2</v>
      </c>
      <c r="T384" s="11">
        <f t="shared" si="21"/>
        <v>1.9E-2</v>
      </c>
      <c r="U384" s="12" t="s">
        <v>167</v>
      </c>
    </row>
    <row r="385" spans="1:21" ht="13.8" thickBot="1" x14ac:dyDescent="0.3">
      <c r="A385" s="17" t="s">
        <v>73</v>
      </c>
      <c r="B385" s="8">
        <v>4.5999999999999999E-2</v>
      </c>
      <c r="C385" s="8">
        <v>1.4999999999999999E-2</v>
      </c>
      <c r="D385" s="8">
        <v>2.3800000000000002E-2</v>
      </c>
      <c r="E385" s="8" t="s">
        <v>166</v>
      </c>
      <c r="F385" s="8" t="s">
        <v>167</v>
      </c>
      <c r="G385" s="8" t="s">
        <v>167</v>
      </c>
      <c r="H385" s="8">
        <v>6.0199999999999997E-2</v>
      </c>
      <c r="I385" s="8">
        <v>7.0000000000000001E-3</v>
      </c>
      <c r="J385" s="8">
        <v>7.0699999999999999E-3</v>
      </c>
      <c r="K385" s="8" t="s">
        <v>166</v>
      </c>
      <c r="L385" s="8" t="s">
        <v>167</v>
      </c>
      <c r="M385" s="8" t="s">
        <v>167</v>
      </c>
      <c r="N385" s="8">
        <v>5.1999999999999998E-2</v>
      </c>
      <c r="O385" s="8">
        <v>1.0999999999999999E-2</v>
      </c>
      <c r="P385" s="8">
        <v>1.8700000000000001E-2</v>
      </c>
      <c r="Q385" s="8">
        <v>0.106</v>
      </c>
      <c r="R385" s="8">
        <v>2.5000000000000001E-2</v>
      </c>
      <c r="S385" s="8">
        <v>1.77E-2</v>
      </c>
      <c r="T385" s="13">
        <f t="shared" si="21"/>
        <v>6.6049999999999998E-2</v>
      </c>
      <c r="U385" s="14">
        <f t="shared" si="22"/>
        <v>2.7261878145131525E-2</v>
      </c>
    </row>
    <row r="386" spans="1:21" ht="13.8" thickBot="1" x14ac:dyDescent="0.3">
      <c r="T386" s="19"/>
      <c r="U386" s="19"/>
    </row>
    <row r="387" spans="1:21" x14ac:dyDescent="0.25">
      <c r="A387" s="15"/>
      <c r="B387" s="6" t="s">
        <v>136</v>
      </c>
      <c r="C387" s="6" t="s">
        <v>84</v>
      </c>
      <c r="D387" s="6" t="s">
        <v>150</v>
      </c>
      <c r="E387" s="6" t="s">
        <v>137</v>
      </c>
      <c r="F387" s="6" t="s">
        <v>84</v>
      </c>
      <c r="G387" s="6" t="s">
        <v>150</v>
      </c>
      <c r="H387" s="6" t="s">
        <v>138</v>
      </c>
      <c r="I387" s="6" t="s">
        <v>84</v>
      </c>
      <c r="J387" s="6" t="s">
        <v>150</v>
      </c>
      <c r="K387" s="6" t="s">
        <v>139</v>
      </c>
      <c r="L387" s="6" t="s">
        <v>84</v>
      </c>
      <c r="M387" s="6" t="s">
        <v>150</v>
      </c>
      <c r="N387" s="6" t="s">
        <v>140</v>
      </c>
      <c r="O387" s="6" t="s">
        <v>84</v>
      </c>
      <c r="P387" s="6" t="s">
        <v>150</v>
      </c>
      <c r="Q387" s="6" t="s">
        <v>141</v>
      </c>
      <c r="R387" s="6" t="s">
        <v>84</v>
      </c>
      <c r="S387" s="6" t="s">
        <v>150</v>
      </c>
      <c r="T387" s="15" t="s">
        <v>168</v>
      </c>
      <c r="U387" s="26" t="s">
        <v>169</v>
      </c>
    </row>
    <row r="388" spans="1:21" x14ac:dyDescent="0.25">
      <c r="A388" s="16" t="s">
        <v>41</v>
      </c>
      <c r="B388" s="7">
        <v>41.15</v>
      </c>
      <c r="C388" s="7">
        <v>1.8</v>
      </c>
      <c r="D388" s="7">
        <v>2.7699999999999999E-2</v>
      </c>
      <c r="E388" s="7">
        <v>56.23</v>
      </c>
      <c r="F388" s="7">
        <v>2.5</v>
      </c>
      <c r="G388" s="7">
        <v>0.04</v>
      </c>
      <c r="H388" s="7">
        <v>95.41</v>
      </c>
      <c r="I388" s="7">
        <v>4.3099999999999996</v>
      </c>
      <c r="J388" s="7">
        <v>4.1099999999999998E-2</v>
      </c>
      <c r="K388" s="7">
        <v>608.11</v>
      </c>
      <c r="L388" s="7">
        <v>27.79</v>
      </c>
      <c r="M388" s="7">
        <v>1.7500000000000002E-2</v>
      </c>
      <c r="N388" s="7">
        <v>56.47</v>
      </c>
      <c r="O388" s="7">
        <v>2.64</v>
      </c>
      <c r="P388" s="7">
        <v>1.3599999999999999E-2</v>
      </c>
      <c r="Q388" s="7">
        <v>87.18</v>
      </c>
      <c r="R388" s="7">
        <v>4.1500000000000004</v>
      </c>
      <c r="S388" s="7">
        <v>2.4799999999999999E-2</v>
      </c>
      <c r="T388" s="11">
        <f>AVERAGE(B388,E388,H388,K388,N388,Q388)</f>
        <v>157.42499999999998</v>
      </c>
      <c r="U388" s="12">
        <f t="shared" ref="U388:U400" si="23">STDEV(B388,E388,H388,K388,N388,Q388)</f>
        <v>221.74282633266853</v>
      </c>
    </row>
    <row r="389" spans="1:21" x14ac:dyDescent="0.25">
      <c r="A389" s="16" t="s">
        <v>42</v>
      </c>
      <c r="B389" s="7">
        <v>546.73</v>
      </c>
      <c r="C389" s="7">
        <v>40.869999999999997</v>
      </c>
      <c r="D389" s="7">
        <v>7.0599999999999996E-2</v>
      </c>
      <c r="E389" s="7">
        <v>502.04</v>
      </c>
      <c r="F389" s="7">
        <v>38.64</v>
      </c>
      <c r="G389" s="7">
        <v>0.10299999999999999</v>
      </c>
      <c r="H389" s="7">
        <v>706.2</v>
      </c>
      <c r="I389" s="7">
        <v>55.97</v>
      </c>
      <c r="J389" s="7">
        <v>8.1600000000000006E-2</v>
      </c>
      <c r="K389" s="7">
        <v>890.07</v>
      </c>
      <c r="L389" s="7">
        <v>72.62</v>
      </c>
      <c r="M389" s="7">
        <v>4.07E-2</v>
      </c>
      <c r="N389" s="7">
        <v>594.58000000000004</v>
      </c>
      <c r="O389" s="7">
        <v>49.95</v>
      </c>
      <c r="P389" s="7">
        <v>3.8800000000000001E-2</v>
      </c>
      <c r="Q389" s="7">
        <v>1022.76</v>
      </c>
      <c r="R389" s="7">
        <v>88.45</v>
      </c>
      <c r="S389" s="7">
        <v>8.8300000000000003E-2</v>
      </c>
      <c r="T389" s="11">
        <f t="shared" ref="T389:T406" si="24">AVERAGE(B389,E389,H389,K389,N389,Q389)</f>
        <v>710.39666666666665</v>
      </c>
      <c r="U389" s="12">
        <f t="shared" si="23"/>
        <v>206.63191879926623</v>
      </c>
    </row>
    <row r="390" spans="1:21" x14ac:dyDescent="0.25">
      <c r="A390" s="16" t="s">
        <v>43</v>
      </c>
      <c r="B390" s="7">
        <v>520.94000000000005</v>
      </c>
      <c r="C390" s="7">
        <v>34.909999999999997</v>
      </c>
      <c r="D390" s="7">
        <v>35.479999999999997</v>
      </c>
      <c r="E390" s="7">
        <v>688.29</v>
      </c>
      <c r="F390" s="7">
        <v>47.63</v>
      </c>
      <c r="G390" s="7">
        <v>57.1</v>
      </c>
      <c r="H390" s="7">
        <v>960.33</v>
      </c>
      <c r="I390" s="7">
        <v>63.05</v>
      </c>
      <c r="J390" s="7">
        <v>45.75</v>
      </c>
      <c r="K390" s="7">
        <v>1818.13</v>
      </c>
      <c r="L390" s="7">
        <v>113.78</v>
      </c>
      <c r="M390" s="7">
        <v>23.15</v>
      </c>
      <c r="N390" s="7">
        <v>545.38</v>
      </c>
      <c r="O390" s="7">
        <v>36.06</v>
      </c>
      <c r="P390" s="7">
        <v>22.23</v>
      </c>
      <c r="Q390" s="7">
        <v>894.45</v>
      </c>
      <c r="R390" s="7">
        <v>61.83</v>
      </c>
      <c r="S390" s="7">
        <v>52.36</v>
      </c>
      <c r="T390" s="11">
        <f t="shared" si="24"/>
        <v>904.58666666666659</v>
      </c>
      <c r="U390" s="12">
        <f t="shared" si="23"/>
        <v>481.82360575906506</v>
      </c>
    </row>
    <row r="391" spans="1:21" x14ac:dyDescent="0.25">
      <c r="A391" s="16" t="s">
        <v>44</v>
      </c>
      <c r="B391" s="7">
        <v>0.30199999999999999</v>
      </c>
      <c r="C391" s="7">
        <v>2.9000000000000001E-2</v>
      </c>
      <c r="D391" s="7">
        <v>2.5399999999999999E-2</v>
      </c>
      <c r="E391" s="7">
        <v>0.183</v>
      </c>
      <c r="F391" s="7">
        <v>2.5000000000000001E-2</v>
      </c>
      <c r="G391" s="7">
        <v>4.1799999999999997E-2</v>
      </c>
      <c r="H391" s="7">
        <v>0.59299999999999997</v>
      </c>
      <c r="I391" s="7">
        <v>5.6000000000000001E-2</v>
      </c>
      <c r="J391" s="7">
        <v>3.09E-2</v>
      </c>
      <c r="K391" s="7">
        <v>0.51700000000000002</v>
      </c>
      <c r="L391" s="7">
        <v>4.5999999999999999E-2</v>
      </c>
      <c r="M391" s="7">
        <v>1.41E-2</v>
      </c>
      <c r="N391" s="7">
        <v>0.435</v>
      </c>
      <c r="O391" s="7">
        <v>0.04</v>
      </c>
      <c r="P391" s="7">
        <v>1.2999999999999999E-2</v>
      </c>
      <c r="Q391" s="7">
        <v>0.35699999999999998</v>
      </c>
      <c r="R391" s="7">
        <v>0.04</v>
      </c>
      <c r="S391" s="7">
        <v>3.7400000000000003E-2</v>
      </c>
      <c r="T391" s="11">
        <f t="shared" si="24"/>
        <v>0.39783333333333326</v>
      </c>
      <c r="U391" s="12">
        <f t="shared" si="23"/>
        <v>0.14877959089427115</v>
      </c>
    </row>
    <row r="392" spans="1:21" x14ac:dyDescent="0.25">
      <c r="A392" s="16" t="s">
        <v>45</v>
      </c>
      <c r="B392" s="7">
        <v>1286.77</v>
      </c>
      <c r="C392" s="7">
        <v>90.85</v>
      </c>
      <c r="D392" s="7">
        <v>0.27900000000000003</v>
      </c>
      <c r="E392" s="7">
        <v>761.27</v>
      </c>
      <c r="F392" s="7">
        <v>55.43</v>
      </c>
      <c r="G392" s="7">
        <v>0.54400000000000004</v>
      </c>
      <c r="H392" s="7">
        <v>1476.24</v>
      </c>
      <c r="I392" s="7">
        <v>110.7</v>
      </c>
      <c r="J392" s="7">
        <v>0.32600000000000001</v>
      </c>
      <c r="K392" s="7">
        <v>1235.1099999999999</v>
      </c>
      <c r="L392" s="7">
        <v>95.37</v>
      </c>
      <c r="M392" s="7">
        <v>0.23400000000000001</v>
      </c>
      <c r="N392" s="7">
        <v>1287.99</v>
      </c>
      <c r="O392" s="7">
        <v>102.49</v>
      </c>
      <c r="P392" s="7">
        <v>0.20300000000000001</v>
      </c>
      <c r="Q392" s="7">
        <v>1539.04</v>
      </c>
      <c r="R392" s="7">
        <v>126.21</v>
      </c>
      <c r="S392" s="7">
        <v>0.434</v>
      </c>
      <c r="T392" s="11">
        <f t="shared" si="24"/>
        <v>1264.4033333333332</v>
      </c>
      <c r="U392" s="12">
        <f t="shared" si="23"/>
        <v>273.99194190097478</v>
      </c>
    </row>
    <row r="393" spans="1:21" x14ac:dyDescent="0.25">
      <c r="A393" s="16" t="s">
        <v>46</v>
      </c>
      <c r="B393" s="7">
        <v>267.18</v>
      </c>
      <c r="C393" s="7">
        <v>21.03</v>
      </c>
      <c r="D393" s="7">
        <v>1.7000000000000001E-2</v>
      </c>
      <c r="E393" s="7">
        <v>276.27</v>
      </c>
      <c r="F393" s="7">
        <v>22.47</v>
      </c>
      <c r="G393" s="7">
        <v>3.32E-2</v>
      </c>
      <c r="H393" s="7">
        <v>299.62</v>
      </c>
      <c r="I393" s="7">
        <v>25.18</v>
      </c>
      <c r="J393" s="7">
        <v>2.6200000000000001E-2</v>
      </c>
      <c r="K393" s="7">
        <v>281.37</v>
      </c>
      <c r="L393" s="7">
        <v>24.43</v>
      </c>
      <c r="M393" s="7">
        <v>1.66E-2</v>
      </c>
      <c r="N393" s="7">
        <v>284.19</v>
      </c>
      <c r="O393" s="7">
        <v>25.5</v>
      </c>
      <c r="P393" s="7">
        <v>1.4E-2</v>
      </c>
      <c r="Q393" s="7">
        <v>308.08</v>
      </c>
      <c r="R393" s="7">
        <v>28.56</v>
      </c>
      <c r="S393" s="7">
        <v>2.5100000000000001E-2</v>
      </c>
      <c r="T393" s="11">
        <f t="shared" si="24"/>
        <v>286.11833333333334</v>
      </c>
      <c r="U393" s="12">
        <f t="shared" si="23"/>
        <v>15.142820631132977</v>
      </c>
    </row>
    <row r="394" spans="1:21" x14ac:dyDescent="0.25">
      <c r="A394" s="16" t="s">
        <v>47</v>
      </c>
      <c r="B394" s="7">
        <v>1.52</v>
      </c>
      <c r="C394" s="7">
        <v>0.34</v>
      </c>
      <c r="D394" s="7">
        <v>0.71</v>
      </c>
      <c r="E394" s="7">
        <v>2.23</v>
      </c>
      <c r="F394" s="7">
        <v>0.51</v>
      </c>
      <c r="G394" s="7">
        <v>1.17</v>
      </c>
      <c r="H394" s="7" t="s">
        <v>166</v>
      </c>
      <c r="I394" s="7" t="s">
        <v>167</v>
      </c>
      <c r="J394" s="7" t="s">
        <v>167</v>
      </c>
      <c r="K394" s="7">
        <v>1</v>
      </c>
      <c r="L394" s="7">
        <v>0.23</v>
      </c>
      <c r="M394" s="7">
        <v>0.46500000000000002</v>
      </c>
      <c r="N394" s="7">
        <v>0.91</v>
      </c>
      <c r="O394" s="7">
        <v>0.23</v>
      </c>
      <c r="P394" s="7">
        <v>0.46300000000000002</v>
      </c>
      <c r="Q394" s="7">
        <v>9.52</v>
      </c>
      <c r="R394" s="7">
        <v>1.19</v>
      </c>
      <c r="S394" s="7">
        <v>1.1200000000000001</v>
      </c>
      <c r="T394" s="11">
        <f t="shared" si="24"/>
        <v>3.036</v>
      </c>
      <c r="U394" s="12">
        <f t="shared" si="23"/>
        <v>3.6624895904288928</v>
      </c>
    </row>
    <row r="395" spans="1:21" x14ac:dyDescent="0.25">
      <c r="A395" s="16" t="s">
        <v>48</v>
      </c>
      <c r="B395" s="7">
        <v>218.86</v>
      </c>
      <c r="C395" s="7">
        <v>8.65</v>
      </c>
      <c r="D395" s="7">
        <v>0.152</v>
      </c>
      <c r="E395" s="7">
        <v>70.650000000000006</v>
      </c>
      <c r="F395" s="7">
        <v>2.84</v>
      </c>
      <c r="G395" s="7">
        <v>0.24</v>
      </c>
      <c r="H395" s="7">
        <v>121.69</v>
      </c>
      <c r="I395" s="7">
        <v>4.95</v>
      </c>
      <c r="J395" s="7">
        <v>0.191</v>
      </c>
      <c r="K395" s="7">
        <v>322.66000000000003</v>
      </c>
      <c r="L395" s="7">
        <v>13.28</v>
      </c>
      <c r="M395" s="7">
        <v>9.4200000000000006E-2</v>
      </c>
      <c r="N395" s="7">
        <v>332.97</v>
      </c>
      <c r="O395" s="7">
        <v>13.9</v>
      </c>
      <c r="P395" s="7">
        <v>9.3799999999999994E-2</v>
      </c>
      <c r="Q395" s="7">
        <v>128.68</v>
      </c>
      <c r="R395" s="7">
        <v>5.46</v>
      </c>
      <c r="S395" s="7">
        <v>0.22</v>
      </c>
      <c r="T395" s="11">
        <f t="shared" si="24"/>
        <v>199.25166666666667</v>
      </c>
      <c r="U395" s="12">
        <f t="shared" si="23"/>
        <v>110.48009511521373</v>
      </c>
    </row>
    <row r="396" spans="1:21" x14ac:dyDescent="0.25">
      <c r="A396" s="16" t="s">
        <v>49</v>
      </c>
      <c r="B396" s="7">
        <v>5.49</v>
      </c>
      <c r="C396" s="7">
        <v>0.25</v>
      </c>
      <c r="D396" s="7">
        <v>8.6E-3</v>
      </c>
      <c r="E396" s="7">
        <v>3.8</v>
      </c>
      <c r="F396" s="7">
        <v>0.18</v>
      </c>
      <c r="G396" s="7">
        <v>1.72E-2</v>
      </c>
      <c r="H396" s="7">
        <v>13.68</v>
      </c>
      <c r="I396" s="7">
        <v>0.62</v>
      </c>
      <c r="J396" s="7">
        <v>1.7100000000000001E-2</v>
      </c>
      <c r="K396" s="7">
        <v>7.44</v>
      </c>
      <c r="L396" s="7">
        <v>0.34</v>
      </c>
      <c r="M396" s="7">
        <v>7.3400000000000002E-3</v>
      </c>
      <c r="N396" s="7">
        <v>6.35</v>
      </c>
      <c r="O396" s="7">
        <v>0.3</v>
      </c>
      <c r="P396" s="7">
        <v>1.7899999999999999E-2</v>
      </c>
      <c r="Q396" s="7">
        <v>14.57</v>
      </c>
      <c r="R396" s="7">
        <v>0.7</v>
      </c>
      <c r="S396" s="7">
        <v>1.7000000000000001E-2</v>
      </c>
      <c r="T396" s="11">
        <f t="shared" si="24"/>
        <v>8.5549999999999997</v>
      </c>
      <c r="U396" s="12">
        <f t="shared" si="23"/>
        <v>4.4845367653749921</v>
      </c>
    </row>
    <row r="397" spans="1:21" x14ac:dyDescent="0.25">
      <c r="A397" s="16" t="s">
        <v>50</v>
      </c>
      <c r="B397" s="7">
        <v>25.58</v>
      </c>
      <c r="C397" s="7">
        <v>1.71</v>
      </c>
      <c r="D397" s="7">
        <v>6.4899999999999999E-2</v>
      </c>
      <c r="E397" s="7">
        <v>28.27</v>
      </c>
      <c r="F397" s="7">
        <v>1.94</v>
      </c>
      <c r="G397" s="7">
        <v>9.6299999999999997E-2</v>
      </c>
      <c r="H397" s="7">
        <v>22.72</v>
      </c>
      <c r="I397" s="7">
        <v>1.63</v>
      </c>
      <c r="J397" s="7">
        <v>7.9600000000000004E-2</v>
      </c>
      <c r="K397" s="7">
        <v>22.7</v>
      </c>
      <c r="L397" s="7">
        <v>1.65</v>
      </c>
      <c r="M397" s="7">
        <v>4.0599999999999997E-2</v>
      </c>
      <c r="N397" s="7">
        <v>21.74</v>
      </c>
      <c r="O397" s="7">
        <v>1.63</v>
      </c>
      <c r="P397" s="7">
        <v>2.9000000000000001E-2</v>
      </c>
      <c r="Q397" s="7">
        <v>32.58</v>
      </c>
      <c r="R397" s="7">
        <v>2.52</v>
      </c>
      <c r="S397" s="7">
        <v>5.4399999999999997E-2</v>
      </c>
      <c r="T397" s="11">
        <f t="shared" si="24"/>
        <v>25.598333333333329</v>
      </c>
      <c r="U397" s="12">
        <f t="shared" si="23"/>
        <v>4.1821928060129805</v>
      </c>
    </row>
    <row r="398" spans="1:21" x14ac:dyDescent="0.25">
      <c r="A398" s="16" t="s">
        <v>51</v>
      </c>
      <c r="B398" s="7">
        <v>0.36599999999999999</v>
      </c>
      <c r="C398" s="7">
        <v>5.5E-2</v>
      </c>
      <c r="D398" s="7">
        <v>8.4099999999999994E-2</v>
      </c>
      <c r="E398" s="7">
        <v>4.9400000000000004</v>
      </c>
      <c r="F398" s="7">
        <v>0.33</v>
      </c>
      <c r="G398" s="7">
        <v>0.14000000000000001</v>
      </c>
      <c r="H398" s="7">
        <v>0.312</v>
      </c>
      <c r="I398" s="7">
        <v>7.1999999999999995E-2</v>
      </c>
      <c r="J398" s="7">
        <v>0.123</v>
      </c>
      <c r="K398" s="7">
        <v>0.99099999999999999</v>
      </c>
      <c r="L398" s="7">
        <v>8.1000000000000003E-2</v>
      </c>
      <c r="M398" s="7">
        <v>4.8800000000000003E-2</v>
      </c>
      <c r="N398" s="7">
        <v>0.432</v>
      </c>
      <c r="O398" s="7">
        <v>5.0999999999999997E-2</v>
      </c>
      <c r="P398" s="7">
        <v>5.7000000000000002E-2</v>
      </c>
      <c r="Q398" s="7">
        <v>4.8899999999999997</v>
      </c>
      <c r="R398" s="7">
        <v>0.36</v>
      </c>
      <c r="S398" s="7">
        <v>0.14299999999999999</v>
      </c>
      <c r="T398" s="11">
        <f t="shared" si="24"/>
        <v>1.9885000000000002</v>
      </c>
      <c r="U398" s="12">
        <f t="shared" si="23"/>
        <v>2.2799522582720892</v>
      </c>
    </row>
    <row r="399" spans="1:21" x14ac:dyDescent="0.25">
      <c r="A399" s="16" t="s">
        <v>52</v>
      </c>
      <c r="B399" s="7">
        <v>3.81</v>
      </c>
      <c r="C399" s="7">
        <v>0.55000000000000004</v>
      </c>
      <c r="D399" s="7">
        <v>0.14099999999999999</v>
      </c>
      <c r="E399" s="7">
        <v>23.51</v>
      </c>
      <c r="F399" s="7">
        <v>3.38</v>
      </c>
      <c r="G399" s="7">
        <v>0.246</v>
      </c>
      <c r="H399" s="7">
        <v>3.84</v>
      </c>
      <c r="I399" s="7">
        <v>0.61</v>
      </c>
      <c r="J399" s="7">
        <v>0.20899999999999999</v>
      </c>
      <c r="K399" s="7">
        <v>50.35</v>
      </c>
      <c r="L399" s="7">
        <v>7.74</v>
      </c>
      <c r="M399" s="7">
        <v>9.9000000000000005E-2</v>
      </c>
      <c r="N399" s="7">
        <v>40.409999999999997</v>
      </c>
      <c r="O399" s="7">
        <v>6.44</v>
      </c>
      <c r="P399" s="7">
        <v>8.8599999999999998E-2</v>
      </c>
      <c r="Q399" s="7">
        <v>4.5999999999999996</v>
      </c>
      <c r="R399" s="7">
        <v>0.79</v>
      </c>
      <c r="S399" s="7">
        <v>0.21099999999999999</v>
      </c>
      <c r="T399" s="11">
        <f t="shared" si="24"/>
        <v>21.086666666666666</v>
      </c>
      <c r="U399" s="12">
        <f t="shared" si="23"/>
        <v>20.510228342626192</v>
      </c>
    </row>
    <row r="400" spans="1:21" x14ac:dyDescent="0.25">
      <c r="A400" s="16" t="s">
        <v>53</v>
      </c>
      <c r="B400" s="7">
        <v>26.95</v>
      </c>
      <c r="C400" s="7">
        <v>1.05</v>
      </c>
      <c r="D400" s="7">
        <v>2.0400000000000001E-2</v>
      </c>
      <c r="E400" s="7">
        <v>30.16</v>
      </c>
      <c r="F400" s="7">
        <v>1.19</v>
      </c>
      <c r="G400" s="7">
        <v>1.7399999999999999E-2</v>
      </c>
      <c r="H400" s="7">
        <v>24.66</v>
      </c>
      <c r="I400" s="7">
        <v>1</v>
      </c>
      <c r="J400" s="7">
        <v>3.1E-2</v>
      </c>
      <c r="K400" s="7">
        <v>25.6</v>
      </c>
      <c r="L400" s="7">
        <v>1.04</v>
      </c>
      <c r="M400" s="7">
        <v>1.41E-2</v>
      </c>
      <c r="N400" s="7">
        <v>25.4</v>
      </c>
      <c r="O400" s="7">
        <v>1.05</v>
      </c>
      <c r="P400" s="7">
        <v>1.1900000000000001E-2</v>
      </c>
      <c r="Q400" s="7">
        <v>28.04</v>
      </c>
      <c r="R400" s="7">
        <v>1.18</v>
      </c>
      <c r="S400" s="7">
        <v>2.98E-2</v>
      </c>
      <c r="T400" s="11">
        <f t="shared" si="24"/>
        <v>26.801666666666666</v>
      </c>
      <c r="U400" s="12">
        <f t="shared" si="23"/>
        <v>2.0410430340065511</v>
      </c>
    </row>
    <row r="401" spans="1:21" x14ac:dyDescent="0.25">
      <c r="A401" s="16" t="s">
        <v>54</v>
      </c>
      <c r="B401" s="7" t="s">
        <v>166</v>
      </c>
      <c r="C401" s="7" t="s">
        <v>167</v>
      </c>
      <c r="D401" s="7" t="s">
        <v>167</v>
      </c>
      <c r="E401" s="7" t="s">
        <v>166</v>
      </c>
      <c r="F401" s="7" t="s">
        <v>167</v>
      </c>
      <c r="G401" s="7" t="s">
        <v>167</v>
      </c>
      <c r="H401" s="7">
        <v>1.29</v>
      </c>
      <c r="I401" s="7">
        <v>0.33</v>
      </c>
      <c r="J401" s="7">
        <v>0.66900000000000004</v>
      </c>
      <c r="K401" s="7" t="s">
        <v>166</v>
      </c>
      <c r="L401" s="7" t="s">
        <v>167</v>
      </c>
      <c r="M401" s="7" t="s">
        <v>167</v>
      </c>
      <c r="N401" s="7" t="s">
        <v>166</v>
      </c>
      <c r="O401" s="7" t="s">
        <v>167</v>
      </c>
      <c r="P401" s="7" t="s">
        <v>167</v>
      </c>
      <c r="Q401" s="7" t="s">
        <v>166</v>
      </c>
      <c r="R401" s="7" t="s">
        <v>167</v>
      </c>
      <c r="S401" s="7" t="s">
        <v>167</v>
      </c>
      <c r="T401" s="11">
        <f t="shared" si="24"/>
        <v>1.29</v>
      </c>
      <c r="U401" s="12" t="s">
        <v>167</v>
      </c>
    </row>
    <row r="402" spans="1:21" x14ac:dyDescent="0.25">
      <c r="A402" s="16" t="s">
        <v>55</v>
      </c>
      <c r="B402" s="7">
        <v>1.0500000000000001E-2</v>
      </c>
      <c r="C402" s="7">
        <v>3.0999999999999999E-3</v>
      </c>
      <c r="D402" s="7">
        <v>4.1900000000000001E-3</v>
      </c>
      <c r="E402" s="7">
        <v>1.7100000000000001E-2</v>
      </c>
      <c r="F402" s="7">
        <v>6.8999999999999999E-3</v>
      </c>
      <c r="G402" s="7">
        <v>1.5299999999999999E-2</v>
      </c>
      <c r="H402" s="7" t="s">
        <v>166</v>
      </c>
      <c r="I402" s="7" t="s">
        <v>167</v>
      </c>
      <c r="J402" s="7" t="s">
        <v>167</v>
      </c>
      <c r="K402" s="7">
        <v>5.6800000000000003E-2</v>
      </c>
      <c r="L402" s="7">
        <v>7.4000000000000003E-3</v>
      </c>
      <c r="M402" s="7">
        <v>4.5100000000000001E-3</v>
      </c>
      <c r="N402" s="7">
        <v>9.4999999999999998E-3</v>
      </c>
      <c r="O402" s="7">
        <v>3.0999999999999999E-3</v>
      </c>
      <c r="P402" s="7">
        <v>5.0899999999999999E-3</v>
      </c>
      <c r="Q402" s="7" t="s">
        <v>166</v>
      </c>
      <c r="R402" s="7" t="s">
        <v>167</v>
      </c>
      <c r="S402" s="7" t="s">
        <v>167</v>
      </c>
      <c r="T402" s="11">
        <f t="shared" si="24"/>
        <v>2.3474999999999999E-2</v>
      </c>
      <c r="U402" s="12">
        <f>STDEV(B402,E402,H402,K402,N402,Q402)</f>
        <v>2.2471073998958459E-2</v>
      </c>
    </row>
    <row r="403" spans="1:21" x14ac:dyDescent="0.25">
      <c r="A403" s="16" t="s">
        <v>56</v>
      </c>
      <c r="B403" s="7">
        <v>5.5E-2</v>
      </c>
      <c r="C403" s="7">
        <v>1.0999999999999999E-2</v>
      </c>
      <c r="D403" s="7">
        <v>1.3100000000000001E-2</v>
      </c>
      <c r="E403" s="7">
        <v>0.126</v>
      </c>
      <c r="F403" s="7">
        <v>1.7999999999999999E-2</v>
      </c>
      <c r="G403" s="7">
        <v>1.61E-2</v>
      </c>
      <c r="H403" s="7" t="s">
        <v>166</v>
      </c>
      <c r="I403" s="7" t="s">
        <v>167</v>
      </c>
      <c r="J403" s="7" t="s">
        <v>167</v>
      </c>
      <c r="K403" s="7">
        <v>0.437</v>
      </c>
      <c r="L403" s="7">
        <v>4.3999999999999997E-2</v>
      </c>
      <c r="M403" s="7">
        <v>3.2499999999999999E-3</v>
      </c>
      <c r="N403" s="7">
        <v>1.7399999999999999E-2</v>
      </c>
      <c r="O403" s="7">
        <v>6.4999999999999997E-3</v>
      </c>
      <c r="P403" s="7">
        <v>1.12E-2</v>
      </c>
      <c r="Q403" s="7">
        <v>0.20799999999999999</v>
      </c>
      <c r="R403" s="7">
        <v>2.9000000000000001E-2</v>
      </c>
      <c r="S403" s="7">
        <v>1.84E-2</v>
      </c>
      <c r="T403" s="11">
        <f t="shared" si="24"/>
        <v>0.16868</v>
      </c>
      <c r="U403" s="12">
        <f>STDEV(B403,E403,H403,K403,N403,Q403)</f>
        <v>0.16671236306884987</v>
      </c>
    </row>
    <row r="404" spans="1:21" x14ac:dyDescent="0.25">
      <c r="A404" s="16" t="s">
        <v>57</v>
      </c>
      <c r="B404" s="7" t="s">
        <v>166</v>
      </c>
      <c r="C404" s="7" t="s">
        <v>167</v>
      </c>
      <c r="D404" s="7" t="s">
        <v>167</v>
      </c>
      <c r="E404" s="7" t="s">
        <v>166</v>
      </c>
      <c r="F404" s="7" t="s">
        <v>167</v>
      </c>
      <c r="G404" s="7" t="s">
        <v>167</v>
      </c>
      <c r="H404" s="7" t="s">
        <v>166</v>
      </c>
      <c r="I404" s="7" t="s">
        <v>167</v>
      </c>
      <c r="J404" s="7" t="s">
        <v>167</v>
      </c>
      <c r="K404" s="7">
        <v>0.157</v>
      </c>
      <c r="L404" s="7">
        <v>1.4999999999999999E-2</v>
      </c>
      <c r="M404" s="7">
        <v>2.49E-3</v>
      </c>
      <c r="N404" s="7" t="s">
        <v>166</v>
      </c>
      <c r="O404" s="7" t="s">
        <v>167</v>
      </c>
      <c r="P404" s="7" t="s">
        <v>167</v>
      </c>
      <c r="Q404" s="7" t="s">
        <v>166</v>
      </c>
      <c r="R404" s="7" t="s">
        <v>167</v>
      </c>
      <c r="S404" s="7" t="s">
        <v>167</v>
      </c>
      <c r="T404" s="11">
        <f t="shared" si="24"/>
        <v>0.157</v>
      </c>
      <c r="U404" s="12" t="s">
        <v>167</v>
      </c>
    </row>
    <row r="405" spans="1:21" x14ac:dyDescent="0.25">
      <c r="A405" s="16" t="s">
        <v>58</v>
      </c>
      <c r="B405" s="7">
        <v>0.82699999999999996</v>
      </c>
      <c r="C405" s="7">
        <v>9.1999999999999998E-2</v>
      </c>
      <c r="D405" s="7">
        <v>1.9199999999999998E-2</v>
      </c>
      <c r="E405" s="7" t="s">
        <v>166</v>
      </c>
      <c r="F405" s="7" t="s">
        <v>167</v>
      </c>
      <c r="G405" s="7" t="s">
        <v>167</v>
      </c>
      <c r="H405" s="7">
        <v>0.114</v>
      </c>
      <c r="I405" s="7">
        <v>3.5999999999999997E-2</v>
      </c>
      <c r="J405" s="7">
        <v>5.6099999999999997E-2</v>
      </c>
      <c r="K405" s="7">
        <v>0.185</v>
      </c>
      <c r="L405" s="7">
        <v>2.8000000000000001E-2</v>
      </c>
      <c r="M405" s="7">
        <v>1.2800000000000001E-2</v>
      </c>
      <c r="N405" s="7">
        <v>0.16900000000000001</v>
      </c>
      <c r="O405" s="7">
        <v>2.9000000000000001E-2</v>
      </c>
      <c r="P405" s="7">
        <v>2.0500000000000001E-2</v>
      </c>
      <c r="Q405" s="7">
        <v>0.14499999999999999</v>
      </c>
      <c r="R405" s="7">
        <v>0.04</v>
      </c>
      <c r="S405" s="7">
        <v>5.9400000000000001E-2</v>
      </c>
      <c r="T405" s="11">
        <f t="shared" si="24"/>
        <v>0.28799999999999998</v>
      </c>
      <c r="U405" s="12">
        <f>STDEV(B405,E405,H405,K405,N405,Q405)</f>
        <v>0.30249628096887399</v>
      </c>
    </row>
    <row r="406" spans="1:21" x14ac:dyDescent="0.25">
      <c r="A406" s="16" t="s">
        <v>59</v>
      </c>
      <c r="B406" s="7" t="s">
        <v>166</v>
      </c>
      <c r="C406" s="7" t="s">
        <v>167</v>
      </c>
      <c r="D406" s="7" t="s">
        <v>167</v>
      </c>
      <c r="E406" s="7">
        <v>0.19600000000000001</v>
      </c>
      <c r="F406" s="7">
        <v>3.5999999999999997E-2</v>
      </c>
      <c r="G406" s="7">
        <v>2.58E-2</v>
      </c>
      <c r="H406" s="7" t="s">
        <v>166</v>
      </c>
      <c r="I406" s="7" t="s">
        <v>167</v>
      </c>
      <c r="J406" s="7" t="s">
        <v>167</v>
      </c>
      <c r="K406" s="7" t="s">
        <v>166</v>
      </c>
      <c r="L406" s="7" t="s">
        <v>167</v>
      </c>
      <c r="M406" s="7" t="s">
        <v>167</v>
      </c>
      <c r="N406" s="7" t="s">
        <v>166</v>
      </c>
      <c r="O406" s="7" t="s">
        <v>167</v>
      </c>
      <c r="P406" s="7" t="s">
        <v>167</v>
      </c>
      <c r="Q406" s="7" t="s">
        <v>166</v>
      </c>
      <c r="R406" s="7" t="s">
        <v>167</v>
      </c>
      <c r="S406" s="7" t="s">
        <v>167</v>
      </c>
      <c r="T406" s="11">
        <f t="shared" si="24"/>
        <v>0.19600000000000001</v>
      </c>
      <c r="U406" s="12" t="s">
        <v>167</v>
      </c>
    </row>
    <row r="407" spans="1:21" x14ac:dyDescent="0.25">
      <c r="A407" s="16" t="s">
        <v>60</v>
      </c>
      <c r="B407" s="7" t="s">
        <v>166</v>
      </c>
      <c r="C407" s="7" t="s">
        <v>167</v>
      </c>
      <c r="D407" s="7" t="s">
        <v>167</v>
      </c>
      <c r="E407" s="7" t="s">
        <v>166</v>
      </c>
      <c r="F407" s="7" t="s">
        <v>167</v>
      </c>
      <c r="G407" s="7" t="s">
        <v>167</v>
      </c>
      <c r="H407" s="7" t="s">
        <v>166</v>
      </c>
      <c r="I407" s="7" t="s">
        <v>167</v>
      </c>
      <c r="J407" s="7" t="s">
        <v>167</v>
      </c>
      <c r="K407" s="7" t="s">
        <v>166</v>
      </c>
      <c r="L407" s="7" t="s">
        <v>167</v>
      </c>
      <c r="M407" s="7" t="s">
        <v>167</v>
      </c>
      <c r="N407" s="7" t="s">
        <v>166</v>
      </c>
      <c r="O407" s="7" t="s">
        <v>167</v>
      </c>
      <c r="P407" s="7" t="s">
        <v>167</v>
      </c>
      <c r="Q407" s="7" t="s">
        <v>166</v>
      </c>
      <c r="R407" s="7" t="s">
        <v>167</v>
      </c>
      <c r="S407" s="7" t="s">
        <v>167</v>
      </c>
      <c r="T407" s="11" t="s">
        <v>167</v>
      </c>
      <c r="U407" s="12" t="s">
        <v>167</v>
      </c>
    </row>
    <row r="408" spans="1:21" x14ac:dyDescent="0.25">
      <c r="A408" s="16" t="s">
        <v>61</v>
      </c>
      <c r="B408" s="7">
        <v>2.1000000000000001E-2</v>
      </c>
      <c r="C408" s="7">
        <v>4.4000000000000003E-3</v>
      </c>
      <c r="D408" s="7">
        <v>6.1399999999999996E-3</v>
      </c>
      <c r="E408" s="7" t="s">
        <v>166</v>
      </c>
      <c r="F408" s="7" t="s">
        <v>167</v>
      </c>
      <c r="G408" s="7" t="s">
        <v>167</v>
      </c>
      <c r="H408" s="7" t="s">
        <v>166</v>
      </c>
      <c r="I408" s="7" t="s">
        <v>167</v>
      </c>
      <c r="J408" s="7" t="s">
        <v>167</v>
      </c>
      <c r="K408" s="7">
        <v>3.4500000000000003E-2</v>
      </c>
      <c r="L408" s="7">
        <v>4.7999999999999996E-3</v>
      </c>
      <c r="M408" s="7">
        <v>4.8500000000000001E-3</v>
      </c>
      <c r="N408" s="7">
        <v>7.9000000000000008E-3</v>
      </c>
      <c r="O408" s="7">
        <v>2.5999999999999999E-3</v>
      </c>
      <c r="P408" s="7">
        <v>3.9899999999999996E-3</v>
      </c>
      <c r="Q408" s="7" t="s">
        <v>166</v>
      </c>
      <c r="R408" s="7" t="s">
        <v>167</v>
      </c>
      <c r="S408" s="7" t="s">
        <v>167</v>
      </c>
      <c r="T408" s="11">
        <f t="shared" ref="T408:T415" si="25">AVERAGE(B408,E408,H408,K408,N408,Q408)</f>
        <v>2.1133333333333337E-2</v>
      </c>
      <c r="U408" s="12">
        <f>STDEV(B408,E408,H408,K408,N408,Q408)</f>
        <v>1.330050124368751E-2</v>
      </c>
    </row>
    <row r="409" spans="1:21" x14ac:dyDescent="0.25">
      <c r="A409" s="16" t="s">
        <v>62</v>
      </c>
      <c r="B409" s="7">
        <v>1.0940000000000001</v>
      </c>
      <c r="C409" s="7">
        <v>7.3999999999999996E-2</v>
      </c>
      <c r="D409" s="7">
        <v>8.9300000000000004E-2</v>
      </c>
      <c r="E409" s="7">
        <v>1.92</v>
      </c>
      <c r="F409" s="7">
        <v>0.12</v>
      </c>
      <c r="G409" s="7">
        <v>0.13300000000000001</v>
      </c>
      <c r="H409" s="7">
        <v>0.89100000000000001</v>
      </c>
      <c r="I409" s="7">
        <v>8.3000000000000004E-2</v>
      </c>
      <c r="J409" s="7">
        <v>0.11799999999999999</v>
      </c>
      <c r="K409" s="7">
        <v>1.054</v>
      </c>
      <c r="L409" s="7">
        <v>6.5000000000000002E-2</v>
      </c>
      <c r="M409" s="7">
        <v>5.9299999999999999E-2</v>
      </c>
      <c r="N409" s="7">
        <v>1.153</v>
      </c>
      <c r="O409" s="7">
        <v>7.0999999999999994E-2</v>
      </c>
      <c r="P409" s="7">
        <v>5.5800000000000002E-2</v>
      </c>
      <c r="Q409" s="7">
        <v>1.47</v>
      </c>
      <c r="R409" s="7">
        <v>0.11</v>
      </c>
      <c r="S409" s="7">
        <v>0.125</v>
      </c>
      <c r="T409" s="11">
        <f t="shared" si="25"/>
        <v>1.2636666666666667</v>
      </c>
      <c r="U409" s="12">
        <f>STDEV(B409,E409,H409,K409,N409,Q409)</f>
        <v>0.37342237033507647</v>
      </c>
    </row>
    <row r="410" spans="1:21" x14ac:dyDescent="0.25">
      <c r="A410" s="16" t="s">
        <v>63</v>
      </c>
      <c r="B410" s="7" t="s">
        <v>166</v>
      </c>
      <c r="C410" s="7" t="s">
        <v>167</v>
      </c>
      <c r="D410" s="7" t="s">
        <v>167</v>
      </c>
      <c r="E410" s="7" t="s">
        <v>166</v>
      </c>
      <c r="F410" s="7" t="s">
        <v>167</v>
      </c>
      <c r="G410" s="7" t="s">
        <v>167</v>
      </c>
      <c r="H410" s="7" t="s">
        <v>166</v>
      </c>
      <c r="I410" s="7" t="s">
        <v>167</v>
      </c>
      <c r="J410" s="7" t="s">
        <v>167</v>
      </c>
      <c r="K410" s="7">
        <v>0.08</v>
      </c>
      <c r="L410" s="7">
        <v>0.02</v>
      </c>
      <c r="M410" s="7">
        <v>3.8800000000000001E-2</v>
      </c>
      <c r="N410" s="7" t="s">
        <v>166</v>
      </c>
      <c r="O410" s="7" t="s">
        <v>167</v>
      </c>
      <c r="P410" s="7" t="s">
        <v>167</v>
      </c>
      <c r="Q410" s="7" t="s">
        <v>166</v>
      </c>
      <c r="R410" s="7" t="s">
        <v>167</v>
      </c>
      <c r="S410" s="7" t="s">
        <v>167</v>
      </c>
      <c r="T410" s="11">
        <f t="shared" si="25"/>
        <v>0.08</v>
      </c>
      <c r="U410" s="12" t="s">
        <v>167</v>
      </c>
    </row>
    <row r="411" spans="1:21" x14ac:dyDescent="0.25">
      <c r="A411" s="16" t="s">
        <v>64</v>
      </c>
      <c r="B411" s="7">
        <v>1.55E-2</v>
      </c>
      <c r="C411" s="7">
        <v>3.5999999999999999E-3</v>
      </c>
      <c r="D411" s="7">
        <v>5.1799999999999997E-3</v>
      </c>
      <c r="E411" s="7">
        <v>1.2500000000000001E-2</v>
      </c>
      <c r="F411" s="7">
        <v>3.3999999999999998E-3</v>
      </c>
      <c r="G411" s="7">
        <v>4.8900000000000002E-3</v>
      </c>
      <c r="H411" s="7">
        <v>1.1299999999999999E-2</v>
      </c>
      <c r="I411" s="7">
        <v>4.1000000000000003E-3</v>
      </c>
      <c r="J411" s="7">
        <v>6.1599999999999997E-3</v>
      </c>
      <c r="K411" s="7">
        <v>5.5599999999999997E-2</v>
      </c>
      <c r="L411" s="7">
        <v>6.0000000000000001E-3</v>
      </c>
      <c r="M411" s="7">
        <v>1.4E-3</v>
      </c>
      <c r="N411" s="7" t="s">
        <v>166</v>
      </c>
      <c r="O411" s="7" t="s">
        <v>167</v>
      </c>
      <c r="P411" s="7" t="s">
        <v>167</v>
      </c>
      <c r="Q411" s="7" t="s">
        <v>166</v>
      </c>
      <c r="R411" s="7" t="s">
        <v>167</v>
      </c>
      <c r="S411" s="7" t="s">
        <v>167</v>
      </c>
      <c r="T411" s="11">
        <f t="shared" si="25"/>
        <v>2.3725E-2</v>
      </c>
      <c r="U411" s="12">
        <f>STDEV(B411,E411,H411,K411,N411,Q411)</f>
        <v>2.1323285394141304E-2</v>
      </c>
    </row>
    <row r="412" spans="1:21" x14ac:dyDescent="0.25">
      <c r="A412" s="16" t="s">
        <v>65</v>
      </c>
      <c r="B412" s="7">
        <v>1.46E-2</v>
      </c>
      <c r="C412" s="7">
        <v>3.5000000000000001E-3</v>
      </c>
      <c r="D412" s="7">
        <v>5.1999999999999998E-3</v>
      </c>
      <c r="E412" s="7">
        <v>1.9900000000000001E-2</v>
      </c>
      <c r="F412" s="7">
        <v>5.7000000000000002E-3</v>
      </c>
      <c r="G412" s="7">
        <v>1.15E-2</v>
      </c>
      <c r="H412" s="7">
        <v>1.2200000000000001E-2</v>
      </c>
      <c r="I412" s="7">
        <v>4.4000000000000003E-3</v>
      </c>
      <c r="J412" s="7">
        <v>6.79E-3</v>
      </c>
      <c r="K412" s="7">
        <v>0.219</v>
      </c>
      <c r="L412" s="7">
        <v>1.7999999999999999E-2</v>
      </c>
      <c r="M412" s="7">
        <v>4.47E-3</v>
      </c>
      <c r="N412" s="7">
        <v>9.1999999999999998E-3</v>
      </c>
      <c r="O412" s="7">
        <v>2.5999999999999999E-3</v>
      </c>
      <c r="P412" s="7">
        <v>3.9100000000000003E-3</v>
      </c>
      <c r="Q412" s="7" t="s">
        <v>166</v>
      </c>
      <c r="R412" s="7" t="s">
        <v>167</v>
      </c>
      <c r="S412" s="7" t="s">
        <v>167</v>
      </c>
      <c r="T412" s="11">
        <f t="shared" si="25"/>
        <v>5.4979999999999994E-2</v>
      </c>
      <c r="U412" s="12">
        <f>STDEV(B412,E412,H412,K412,N412,Q412)</f>
        <v>9.1773699936310738E-2</v>
      </c>
    </row>
    <row r="413" spans="1:21" x14ac:dyDescent="0.25">
      <c r="A413" s="16" t="s">
        <v>66</v>
      </c>
      <c r="B413" s="7" t="s">
        <v>166</v>
      </c>
      <c r="C413" s="7" t="s">
        <v>167</v>
      </c>
      <c r="D413" s="7" t="s">
        <v>167</v>
      </c>
      <c r="E413" s="7">
        <v>1.87</v>
      </c>
      <c r="F413" s="7">
        <v>0.19</v>
      </c>
      <c r="G413" s="7">
        <v>7.0400000000000004E-2</v>
      </c>
      <c r="H413" s="7" t="s">
        <v>166</v>
      </c>
      <c r="I413" s="7" t="s">
        <v>167</v>
      </c>
      <c r="J413" s="7" t="s">
        <v>167</v>
      </c>
      <c r="K413" s="7">
        <v>0.124</v>
      </c>
      <c r="L413" s="7">
        <v>2.1000000000000001E-2</v>
      </c>
      <c r="M413" s="7">
        <v>2.1600000000000001E-2</v>
      </c>
      <c r="N413" s="7">
        <v>6.9000000000000006E-2</v>
      </c>
      <c r="O413" s="7">
        <v>1.7000000000000001E-2</v>
      </c>
      <c r="P413" s="7">
        <v>2.23E-2</v>
      </c>
      <c r="Q413" s="7" t="s">
        <v>166</v>
      </c>
      <c r="R413" s="7" t="s">
        <v>167</v>
      </c>
      <c r="S413" s="7" t="s">
        <v>167</v>
      </c>
      <c r="T413" s="11">
        <f t="shared" si="25"/>
        <v>0.68766666666666676</v>
      </c>
      <c r="U413" s="12" t="s">
        <v>167</v>
      </c>
    </row>
    <row r="414" spans="1:21" x14ac:dyDescent="0.25">
      <c r="A414" s="16" t="s">
        <v>67</v>
      </c>
      <c r="B414" s="7" t="s">
        <v>166</v>
      </c>
      <c r="C414" s="7" t="s">
        <v>167</v>
      </c>
      <c r="D414" s="7" t="s">
        <v>167</v>
      </c>
      <c r="E414" s="7" t="s">
        <v>166</v>
      </c>
      <c r="F414" s="7" t="s">
        <v>167</v>
      </c>
      <c r="G414" s="7" t="s">
        <v>167</v>
      </c>
      <c r="H414" s="7" t="s">
        <v>166</v>
      </c>
      <c r="I414" s="7" t="s">
        <v>167</v>
      </c>
      <c r="J414" s="7" t="s">
        <v>167</v>
      </c>
      <c r="K414" s="7">
        <v>2.35E-2</v>
      </c>
      <c r="L414" s="7">
        <v>7.4999999999999997E-3</v>
      </c>
      <c r="M414" s="7">
        <v>1.18E-2</v>
      </c>
      <c r="N414" s="7" t="s">
        <v>166</v>
      </c>
      <c r="O414" s="7" t="s">
        <v>167</v>
      </c>
      <c r="P414" s="7" t="s">
        <v>167</v>
      </c>
      <c r="Q414" s="7" t="s">
        <v>166</v>
      </c>
      <c r="R414" s="7" t="s">
        <v>167</v>
      </c>
      <c r="S414" s="7" t="s">
        <v>167</v>
      </c>
      <c r="T414" s="11">
        <f t="shared" si="25"/>
        <v>2.35E-2</v>
      </c>
      <c r="U414" s="12" t="s">
        <v>167</v>
      </c>
    </row>
    <row r="415" spans="1:21" x14ac:dyDescent="0.25">
      <c r="A415" s="16" t="s">
        <v>68</v>
      </c>
      <c r="B415" s="7">
        <v>2.44</v>
      </c>
      <c r="C415" s="7">
        <v>0.22</v>
      </c>
      <c r="D415" s="7">
        <v>2.75E-2</v>
      </c>
      <c r="E415" s="7">
        <v>0.21</v>
      </c>
      <c r="F415" s="7">
        <v>3.2000000000000001E-2</v>
      </c>
      <c r="G415" s="7">
        <v>1.84E-2</v>
      </c>
      <c r="H415" s="7" t="s">
        <v>166</v>
      </c>
      <c r="I415" s="7" t="s">
        <v>167</v>
      </c>
      <c r="J415" s="7" t="s">
        <v>167</v>
      </c>
      <c r="K415" s="7">
        <v>3.7999999999999999E-2</v>
      </c>
      <c r="L415" s="7">
        <v>0.01</v>
      </c>
      <c r="M415" s="7">
        <v>1.2999999999999999E-2</v>
      </c>
      <c r="N415" s="7" t="s">
        <v>166</v>
      </c>
      <c r="O415" s="7" t="s">
        <v>167</v>
      </c>
      <c r="P415" s="7" t="s">
        <v>167</v>
      </c>
      <c r="Q415" s="7">
        <v>8.1000000000000003E-2</v>
      </c>
      <c r="R415" s="7">
        <v>0.03</v>
      </c>
      <c r="S415" s="7">
        <v>5.2499999999999998E-2</v>
      </c>
      <c r="T415" s="11">
        <f t="shared" si="25"/>
        <v>0.69224999999999992</v>
      </c>
      <c r="U415" s="12">
        <f>STDEV(B415,E415,H415,K415,N415,Q415)</f>
        <v>1.1674566016202346</v>
      </c>
    </row>
    <row r="416" spans="1:21" x14ac:dyDescent="0.25">
      <c r="A416" s="16" t="s">
        <v>69</v>
      </c>
      <c r="B416" s="7" t="s">
        <v>166</v>
      </c>
      <c r="C416" s="7" t="s">
        <v>167</v>
      </c>
      <c r="D416" s="7" t="s">
        <v>167</v>
      </c>
      <c r="E416" s="7" t="s">
        <v>166</v>
      </c>
      <c r="F416" s="7" t="s">
        <v>167</v>
      </c>
      <c r="G416" s="7" t="s">
        <v>167</v>
      </c>
      <c r="H416" s="7" t="s">
        <v>166</v>
      </c>
      <c r="I416" s="7" t="s">
        <v>167</v>
      </c>
      <c r="J416" s="7" t="s">
        <v>167</v>
      </c>
      <c r="K416" s="7" t="s">
        <v>166</v>
      </c>
      <c r="L416" s="7" t="s">
        <v>167</v>
      </c>
      <c r="M416" s="7" t="s">
        <v>167</v>
      </c>
      <c r="N416" s="7" t="s">
        <v>166</v>
      </c>
      <c r="O416" s="7" t="s">
        <v>167</v>
      </c>
      <c r="P416" s="7" t="s">
        <v>167</v>
      </c>
      <c r="Q416" s="7" t="s">
        <v>166</v>
      </c>
      <c r="R416" s="7" t="s">
        <v>167</v>
      </c>
      <c r="S416" s="7" t="s">
        <v>167</v>
      </c>
      <c r="T416" s="11" t="s">
        <v>167</v>
      </c>
      <c r="U416" s="12" t="s">
        <v>167</v>
      </c>
    </row>
    <row r="417" spans="1:21" x14ac:dyDescent="0.25">
      <c r="A417" s="16" t="s">
        <v>70</v>
      </c>
      <c r="B417" s="7">
        <v>0.36799999999999999</v>
      </c>
      <c r="C417" s="7">
        <v>5.3999999999999999E-2</v>
      </c>
      <c r="D417" s="7">
        <v>6.5399999999999998E-3</v>
      </c>
      <c r="E417" s="7">
        <v>4.8899999999999997</v>
      </c>
      <c r="F417" s="7">
        <v>0.68</v>
      </c>
      <c r="G417" s="7">
        <v>3.3700000000000001E-2</v>
      </c>
      <c r="H417" s="7">
        <v>0.157</v>
      </c>
      <c r="I417" s="7">
        <v>3.3000000000000002E-2</v>
      </c>
      <c r="J417" s="7">
        <v>3.49E-2</v>
      </c>
      <c r="K417" s="7">
        <v>0.35399999999999998</v>
      </c>
      <c r="L417" s="7">
        <v>5.6000000000000001E-2</v>
      </c>
      <c r="M417" s="7">
        <v>1.4200000000000001E-2</v>
      </c>
      <c r="N417" s="7">
        <v>0.1</v>
      </c>
      <c r="O417" s="7">
        <v>2.1000000000000001E-2</v>
      </c>
      <c r="P417" s="7">
        <v>2.23E-2</v>
      </c>
      <c r="Q417" s="7">
        <v>0.155</v>
      </c>
      <c r="R417" s="7">
        <v>3.3000000000000002E-2</v>
      </c>
      <c r="S417" s="7">
        <v>2.7900000000000001E-2</v>
      </c>
      <c r="T417" s="11">
        <f>AVERAGE(B417,E417,H417,K417,N417,Q417)</f>
        <v>1.004</v>
      </c>
      <c r="U417" s="12">
        <f>STDEV(B417,E417,H417,K417,N417,Q417)</f>
        <v>1.9070090718190094</v>
      </c>
    </row>
    <row r="418" spans="1:21" x14ac:dyDescent="0.25">
      <c r="A418" s="16" t="s">
        <v>71</v>
      </c>
      <c r="B418" s="7">
        <v>1.5699999999999999E-2</v>
      </c>
      <c r="C418" s="7">
        <v>7.3000000000000001E-3</v>
      </c>
      <c r="D418" s="7">
        <v>1.49E-2</v>
      </c>
      <c r="E418" s="7" t="s">
        <v>166</v>
      </c>
      <c r="F418" s="7" t="s">
        <v>167</v>
      </c>
      <c r="G418" s="7" t="s">
        <v>167</v>
      </c>
      <c r="H418" s="7" t="s">
        <v>166</v>
      </c>
      <c r="I418" s="7" t="s">
        <v>167</v>
      </c>
      <c r="J418" s="7" t="s">
        <v>167</v>
      </c>
      <c r="K418" s="7" t="s">
        <v>166</v>
      </c>
      <c r="L418" s="7" t="s">
        <v>167</v>
      </c>
      <c r="M418" s="7" t="s">
        <v>167</v>
      </c>
      <c r="N418" s="7" t="s">
        <v>166</v>
      </c>
      <c r="O418" s="7" t="s">
        <v>167</v>
      </c>
      <c r="P418" s="7" t="s">
        <v>167</v>
      </c>
      <c r="Q418" s="7" t="s">
        <v>166</v>
      </c>
      <c r="R418" s="7" t="s">
        <v>167</v>
      </c>
      <c r="S418" s="7" t="s">
        <v>167</v>
      </c>
      <c r="T418" s="11">
        <f>AVERAGE(B418,E418,H418,K418,N418,Q418)</f>
        <v>1.5699999999999999E-2</v>
      </c>
      <c r="U418" s="12" t="s">
        <v>167</v>
      </c>
    </row>
    <row r="419" spans="1:21" x14ac:dyDescent="0.25">
      <c r="A419" s="16" t="s">
        <v>72</v>
      </c>
      <c r="B419" s="7">
        <v>1.4500000000000001E-2</v>
      </c>
      <c r="C419" s="7">
        <v>5.4999999999999997E-3</v>
      </c>
      <c r="D419" s="7">
        <v>1.01E-2</v>
      </c>
      <c r="E419" s="7">
        <v>6.4000000000000001E-2</v>
      </c>
      <c r="F419" s="7">
        <v>1.0999999999999999E-2</v>
      </c>
      <c r="G419" s="7">
        <v>1.7600000000000001E-2</v>
      </c>
      <c r="H419" s="7" t="s">
        <v>166</v>
      </c>
      <c r="I419" s="7" t="s">
        <v>167</v>
      </c>
      <c r="J419" s="7" t="s">
        <v>167</v>
      </c>
      <c r="K419" s="7">
        <v>0.155</v>
      </c>
      <c r="L419" s="7">
        <v>1.4E-2</v>
      </c>
      <c r="M419" s="7">
        <v>7.1199999999999996E-3</v>
      </c>
      <c r="N419" s="7">
        <v>1.7899999999999999E-2</v>
      </c>
      <c r="O419" s="7">
        <v>4.1999999999999997E-3</v>
      </c>
      <c r="P419" s="7">
        <v>4.64E-3</v>
      </c>
      <c r="Q419" s="7" t="s">
        <v>166</v>
      </c>
      <c r="R419" s="7" t="s">
        <v>167</v>
      </c>
      <c r="S419" s="7" t="s">
        <v>167</v>
      </c>
      <c r="T419" s="11">
        <f>AVERAGE(B419,E419,H419,K419,N419,Q419)</f>
        <v>6.2849999999999989E-2</v>
      </c>
      <c r="U419" s="12" t="s">
        <v>167</v>
      </c>
    </row>
    <row r="420" spans="1:21" ht="13.8" thickBot="1" x14ac:dyDescent="0.3">
      <c r="A420" s="17" t="s">
        <v>73</v>
      </c>
      <c r="B420" s="8">
        <v>0.112</v>
      </c>
      <c r="C420" s="8">
        <v>1.2E-2</v>
      </c>
      <c r="D420" s="8">
        <v>4.8799999999999998E-3</v>
      </c>
      <c r="E420" s="8">
        <v>1.69</v>
      </c>
      <c r="F420" s="8">
        <v>0.13</v>
      </c>
      <c r="G420" s="8">
        <v>1.6E-2</v>
      </c>
      <c r="H420" s="8" t="s">
        <v>166</v>
      </c>
      <c r="I420" s="8" t="s">
        <v>167</v>
      </c>
      <c r="J420" s="8" t="s">
        <v>167</v>
      </c>
      <c r="K420" s="8">
        <v>0.161</v>
      </c>
      <c r="L420" s="8">
        <v>1.6E-2</v>
      </c>
      <c r="M420" s="8">
        <v>4.62E-3</v>
      </c>
      <c r="N420" s="8">
        <v>2.86E-2</v>
      </c>
      <c r="O420" s="8">
        <v>5.4000000000000003E-3</v>
      </c>
      <c r="P420" s="8">
        <v>5.6600000000000001E-3</v>
      </c>
      <c r="Q420" s="8">
        <v>1.23E-2</v>
      </c>
      <c r="R420" s="8">
        <v>5.7000000000000002E-3</v>
      </c>
      <c r="S420" s="8">
        <v>9.3299999999999998E-3</v>
      </c>
      <c r="T420" s="13">
        <f>AVERAGE(B420,E420,H420,K420,N420,Q420)</f>
        <v>0.40078000000000003</v>
      </c>
      <c r="U420" s="14">
        <f>STDEV(B420,E420,H420,K420,N420,Q420)</f>
        <v>0.72325846140919758</v>
      </c>
    </row>
    <row r="421" spans="1:21" ht="13.8" thickBot="1" x14ac:dyDescent="0.3">
      <c r="T421" s="19"/>
      <c r="U421" s="19"/>
    </row>
    <row r="422" spans="1:21" x14ac:dyDescent="0.25">
      <c r="A422" s="15"/>
      <c r="B422" s="6" t="s">
        <v>0</v>
      </c>
      <c r="C422" s="6" t="s">
        <v>84</v>
      </c>
      <c r="D422" s="6" t="s">
        <v>150</v>
      </c>
      <c r="E422" s="6" t="s">
        <v>1</v>
      </c>
      <c r="F422" s="6" t="s">
        <v>84</v>
      </c>
      <c r="G422" s="6" t="s">
        <v>150</v>
      </c>
      <c r="H422" s="6" t="s">
        <v>2</v>
      </c>
      <c r="I422" s="6" t="s">
        <v>84</v>
      </c>
      <c r="J422" s="6" t="s">
        <v>150</v>
      </c>
      <c r="K422" s="6" t="s">
        <v>3</v>
      </c>
      <c r="L422" s="6" t="s">
        <v>84</v>
      </c>
      <c r="M422" s="6" t="s">
        <v>150</v>
      </c>
      <c r="N422" s="6" t="s">
        <v>4</v>
      </c>
      <c r="O422" s="6" t="s">
        <v>84</v>
      </c>
      <c r="P422" s="6" t="s">
        <v>150</v>
      </c>
      <c r="Q422" s="6" t="s">
        <v>5</v>
      </c>
      <c r="R422" s="6" t="s">
        <v>84</v>
      </c>
      <c r="S422" s="6" t="s">
        <v>150</v>
      </c>
      <c r="T422" s="15" t="s">
        <v>168</v>
      </c>
      <c r="U422" s="26" t="s">
        <v>169</v>
      </c>
    </row>
    <row r="423" spans="1:21" x14ac:dyDescent="0.25">
      <c r="A423" s="16" t="s">
        <v>41</v>
      </c>
      <c r="B423" s="7">
        <v>1755.61</v>
      </c>
      <c r="C423" s="7">
        <v>185.93</v>
      </c>
      <c r="D423" s="7">
        <v>4.5499999999999999E-2</v>
      </c>
      <c r="E423" s="7">
        <v>202.46</v>
      </c>
      <c r="F423" s="7">
        <v>21.61</v>
      </c>
      <c r="G423" s="7">
        <v>4.36E-2</v>
      </c>
      <c r="H423" s="7">
        <v>225.01</v>
      </c>
      <c r="I423" s="7">
        <v>24.27</v>
      </c>
      <c r="J423" s="7">
        <v>3.1099999999999999E-2</v>
      </c>
      <c r="K423" s="7">
        <v>37.369999999999997</v>
      </c>
      <c r="L423" s="7">
        <v>4.12</v>
      </c>
      <c r="M423" s="7">
        <v>7.8700000000000006E-2</v>
      </c>
      <c r="N423" s="7">
        <v>31.73</v>
      </c>
      <c r="O423" s="7">
        <v>3.54</v>
      </c>
      <c r="P423" s="7">
        <v>0.03</v>
      </c>
      <c r="Q423" s="7">
        <v>16.75</v>
      </c>
      <c r="R423" s="7">
        <v>1.95</v>
      </c>
      <c r="S423" s="7">
        <v>0.105</v>
      </c>
      <c r="T423" s="11">
        <f>AVERAGE(B423,E423,H423,K423,N423,Q423)</f>
        <v>378.15499999999997</v>
      </c>
      <c r="U423" s="12">
        <f t="shared" ref="U423:U435" si="26">STDEV(B423,E423,H423,K423,N423,Q423)</f>
        <v>680.94972970844174</v>
      </c>
    </row>
    <row r="424" spans="1:21" x14ac:dyDescent="0.25">
      <c r="A424" s="16" t="s">
        <v>42</v>
      </c>
      <c r="B424" s="7">
        <v>3386.46</v>
      </c>
      <c r="C424" s="7">
        <v>341.36</v>
      </c>
      <c r="D424" s="7">
        <v>0.122</v>
      </c>
      <c r="E424" s="7">
        <v>2683.24</v>
      </c>
      <c r="F424" s="7">
        <v>273.92</v>
      </c>
      <c r="G424" s="7">
        <v>0.121</v>
      </c>
      <c r="H424" s="7">
        <v>2294.8000000000002</v>
      </c>
      <c r="I424" s="7">
        <v>238.15</v>
      </c>
      <c r="J424" s="7">
        <v>0.114</v>
      </c>
      <c r="K424" s="7">
        <v>1095.1099999999999</v>
      </c>
      <c r="L424" s="7">
        <v>115.95</v>
      </c>
      <c r="M424" s="7">
        <v>0.192</v>
      </c>
      <c r="N424" s="7">
        <v>968.68</v>
      </c>
      <c r="O424" s="7">
        <v>104.9</v>
      </c>
      <c r="P424" s="7">
        <v>8.8599999999999998E-2</v>
      </c>
      <c r="Q424" s="7">
        <v>534.80999999999995</v>
      </c>
      <c r="R424" s="7">
        <v>59.42</v>
      </c>
      <c r="S424" s="7">
        <v>0.23100000000000001</v>
      </c>
      <c r="T424" s="11">
        <f t="shared" ref="T424:T441" si="27">AVERAGE(B424,E424,H424,K424,N424,Q424)</f>
        <v>1827.1833333333334</v>
      </c>
      <c r="U424" s="12">
        <f t="shared" si="26"/>
        <v>1124.8137853114465</v>
      </c>
    </row>
    <row r="425" spans="1:21" x14ac:dyDescent="0.25">
      <c r="A425" s="16" t="s">
        <v>43</v>
      </c>
      <c r="B425" s="7">
        <v>6503.56</v>
      </c>
      <c r="C425" s="7">
        <v>659.9</v>
      </c>
      <c r="D425" s="7">
        <v>59.97</v>
      </c>
      <c r="E425" s="7">
        <v>1407.91</v>
      </c>
      <c r="F425" s="7">
        <v>148.25</v>
      </c>
      <c r="G425" s="7">
        <v>67.7</v>
      </c>
      <c r="H425" s="7">
        <v>1088.4000000000001</v>
      </c>
      <c r="I425" s="7">
        <v>115.72</v>
      </c>
      <c r="J425" s="7">
        <v>59.72</v>
      </c>
      <c r="K425" s="7">
        <v>576.37</v>
      </c>
      <c r="L425" s="7">
        <v>79.540000000000006</v>
      </c>
      <c r="M425" s="7">
        <v>104.71</v>
      </c>
      <c r="N425" s="7">
        <v>547.91999999999996</v>
      </c>
      <c r="O425" s="7">
        <v>62.4</v>
      </c>
      <c r="P425" s="7">
        <v>54.21</v>
      </c>
      <c r="Q425" s="7">
        <v>1246.78</v>
      </c>
      <c r="R425" s="7">
        <v>152.27000000000001</v>
      </c>
      <c r="S425" s="7">
        <v>140.19999999999999</v>
      </c>
      <c r="T425" s="11">
        <f t="shared" si="27"/>
        <v>1895.156666666667</v>
      </c>
      <c r="U425" s="12">
        <f t="shared" si="26"/>
        <v>2284.7443675883446</v>
      </c>
    </row>
    <row r="426" spans="1:21" x14ac:dyDescent="0.25">
      <c r="A426" s="16" t="s">
        <v>44</v>
      </c>
      <c r="B426" s="7">
        <v>1.26</v>
      </c>
      <c r="C426" s="7">
        <v>0.13</v>
      </c>
      <c r="D426" s="7">
        <v>4.1300000000000003E-2</v>
      </c>
      <c r="E426" s="7">
        <v>1.08</v>
      </c>
      <c r="F426" s="7">
        <v>0.12</v>
      </c>
      <c r="G426" s="7">
        <v>4.7699999999999999E-2</v>
      </c>
      <c r="H426" s="7">
        <v>0.92</v>
      </c>
      <c r="I426" s="7">
        <v>0.1</v>
      </c>
      <c r="J426" s="7">
        <v>4.3499999999999997E-2</v>
      </c>
      <c r="K426" s="7">
        <v>1.24</v>
      </c>
      <c r="L426" s="7">
        <v>0.15</v>
      </c>
      <c r="M426" s="7">
        <v>7.1900000000000006E-2</v>
      </c>
      <c r="N426" s="7">
        <v>0.89</v>
      </c>
      <c r="O426" s="7">
        <v>0.1</v>
      </c>
      <c r="P426" s="7">
        <v>4.0899999999999999E-2</v>
      </c>
      <c r="Q426" s="7">
        <v>1.42</v>
      </c>
      <c r="R426" s="7">
        <v>0.18</v>
      </c>
      <c r="S426" s="7">
        <v>9.1800000000000007E-2</v>
      </c>
      <c r="T426" s="11">
        <f t="shared" si="27"/>
        <v>1.135</v>
      </c>
      <c r="U426" s="12">
        <f t="shared" si="26"/>
        <v>0.20839865642561228</v>
      </c>
    </row>
    <row r="427" spans="1:21" x14ac:dyDescent="0.25">
      <c r="A427" s="16" t="s">
        <v>45</v>
      </c>
      <c r="B427" s="7">
        <v>396.18</v>
      </c>
      <c r="C427" s="7">
        <v>40.33</v>
      </c>
      <c r="D427" s="7">
        <v>0.34200000000000003</v>
      </c>
      <c r="E427" s="7">
        <v>1775.58</v>
      </c>
      <c r="F427" s="7">
        <v>182.89</v>
      </c>
      <c r="G427" s="7">
        <v>0.39300000000000002</v>
      </c>
      <c r="H427" s="7">
        <v>1265.1600000000001</v>
      </c>
      <c r="I427" s="7">
        <v>132.6</v>
      </c>
      <c r="J427" s="7">
        <v>0.40899999999999997</v>
      </c>
      <c r="K427" s="7">
        <v>1247.43</v>
      </c>
      <c r="L427" s="7">
        <v>133.69</v>
      </c>
      <c r="M427" s="7">
        <v>0.746</v>
      </c>
      <c r="N427" s="7">
        <v>963.15</v>
      </c>
      <c r="O427" s="7">
        <v>105.55</v>
      </c>
      <c r="P427" s="7">
        <v>0.41599999999999998</v>
      </c>
      <c r="Q427" s="7">
        <v>408.78</v>
      </c>
      <c r="R427" s="7">
        <v>46.32</v>
      </c>
      <c r="S427" s="7">
        <v>1.02</v>
      </c>
      <c r="T427" s="11">
        <f t="shared" si="27"/>
        <v>1009.38</v>
      </c>
      <c r="U427" s="12">
        <f t="shared" si="26"/>
        <v>538.14969363551643</v>
      </c>
    </row>
    <row r="428" spans="1:21" x14ac:dyDescent="0.25">
      <c r="A428" s="16" t="s">
        <v>46</v>
      </c>
      <c r="B428" s="7">
        <v>1472.12</v>
      </c>
      <c r="C428" s="7">
        <v>139.49</v>
      </c>
      <c r="D428" s="7">
        <v>2.7799999999999998E-2</v>
      </c>
      <c r="E428" s="7">
        <v>1613.95</v>
      </c>
      <c r="F428" s="7">
        <v>154.6</v>
      </c>
      <c r="G428" s="7">
        <v>2.9100000000000001E-2</v>
      </c>
      <c r="H428" s="7">
        <v>1613.46</v>
      </c>
      <c r="I428" s="7">
        <v>156.86000000000001</v>
      </c>
      <c r="J428" s="7">
        <v>3.2199999999999999E-2</v>
      </c>
      <c r="K428" s="7">
        <v>1510.65</v>
      </c>
      <c r="L428" s="7">
        <v>149.6</v>
      </c>
      <c r="M428" s="7">
        <v>7.8899999999999998E-2</v>
      </c>
      <c r="N428" s="7">
        <v>1647.75</v>
      </c>
      <c r="O428" s="7">
        <v>166.67</v>
      </c>
      <c r="P428" s="7">
        <v>2.9399999999999999E-2</v>
      </c>
      <c r="Q428" s="7">
        <v>1212.08</v>
      </c>
      <c r="R428" s="7">
        <v>125.57</v>
      </c>
      <c r="S428" s="7">
        <v>7.4899999999999994E-2</v>
      </c>
      <c r="T428" s="11">
        <f t="shared" si="27"/>
        <v>1511.6683333333333</v>
      </c>
      <c r="U428" s="12">
        <f t="shared" si="26"/>
        <v>161.65369150336988</v>
      </c>
    </row>
    <row r="429" spans="1:21" x14ac:dyDescent="0.25">
      <c r="A429" s="16" t="s">
        <v>47</v>
      </c>
      <c r="B429" s="7">
        <v>256.79000000000002</v>
      </c>
      <c r="C429" s="7">
        <v>30.23</v>
      </c>
      <c r="D429" s="7">
        <v>2.61</v>
      </c>
      <c r="E429" s="7">
        <v>319.54000000000002</v>
      </c>
      <c r="F429" s="7">
        <v>37.869999999999997</v>
      </c>
      <c r="G429" s="7">
        <v>2.92</v>
      </c>
      <c r="H429" s="7">
        <v>316.19</v>
      </c>
      <c r="I429" s="7">
        <v>37.82</v>
      </c>
      <c r="J429" s="7">
        <v>2.4300000000000002</v>
      </c>
      <c r="K429" s="7">
        <v>178.76</v>
      </c>
      <c r="L429" s="7">
        <v>21.9</v>
      </c>
      <c r="M429" s="7">
        <v>3.98</v>
      </c>
      <c r="N429" s="7">
        <v>244.24</v>
      </c>
      <c r="O429" s="7">
        <v>30.16</v>
      </c>
      <c r="P429" s="7">
        <v>2</v>
      </c>
      <c r="Q429" s="7">
        <v>183.86</v>
      </c>
      <c r="R429" s="7">
        <v>23.44</v>
      </c>
      <c r="S429" s="7">
        <v>4.8600000000000003</v>
      </c>
      <c r="T429" s="11">
        <f t="shared" si="27"/>
        <v>249.89666666666668</v>
      </c>
      <c r="U429" s="12">
        <f t="shared" si="26"/>
        <v>61.230356088027591</v>
      </c>
    </row>
    <row r="430" spans="1:21" x14ac:dyDescent="0.25">
      <c r="A430" s="16" t="s">
        <v>48</v>
      </c>
      <c r="B430" s="7">
        <v>233.73</v>
      </c>
      <c r="C430" s="7">
        <v>24.08</v>
      </c>
      <c r="D430" s="7">
        <v>0.24399999999999999</v>
      </c>
      <c r="E430" s="7">
        <v>560.79</v>
      </c>
      <c r="F430" s="7">
        <v>58.15</v>
      </c>
      <c r="G430" s="7">
        <v>0.27500000000000002</v>
      </c>
      <c r="H430" s="7">
        <v>450.96</v>
      </c>
      <c r="I430" s="7">
        <v>47.29</v>
      </c>
      <c r="J430" s="7">
        <v>0.245</v>
      </c>
      <c r="K430" s="7">
        <v>443.6</v>
      </c>
      <c r="L430" s="7">
        <v>47.24</v>
      </c>
      <c r="M430" s="7">
        <v>0.44400000000000001</v>
      </c>
      <c r="N430" s="7">
        <v>374.54</v>
      </c>
      <c r="O430" s="7">
        <v>40.61</v>
      </c>
      <c r="P430" s="7">
        <v>0.223</v>
      </c>
      <c r="Q430" s="7">
        <v>351</v>
      </c>
      <c r="R430" s="7">
        <v>38.880000000000003</v>
      </c>
      <c r="S430" s="7">
        <v>0.58499999999999996</v>
      </c>
      <c r="T430" s="11">
        <f t="shared" si="27"/>
        <v>402.43666666666667</v>
      </c>
      <c r="U430" s="12">
        <f t="shared" si="26"/>
        <v>110.46321209645616</v>
      </c>
    </row>
    <row r="431" spans="1:21" x14ac:dyDescent="0.25">
      <c r="A431" s="16" t="s">
        <v>49</v>
      </c>
      <c r="B431" s="7">
        <v>6.7</v>
      </c>
      <c r="C431" s="7">
        <v>0.62</v>
      </c>
      <c r="D431" s="7">
        <v>1.7500000000000002E-2</v>
      </c>
      <c r="E431" s="7">
        <v>6.27</v>
      </c>
      <c r="F431" s="7">
        <v>0.59</v>
      </c>
      <c r="G431" s="7">
        <v>1.9099999999999999E-2</v>
      </c>
      <c r="H431" s="7">
        <v>6.44</v>
      </c>
      <c r="I431" s="7">
        <v>0.6</v>
      </c>
      <c r="J431" s="7">
        <v>5.8399999999999997E-3</v>
      </c>
      <c r="K431" s="7">
        <v>7.14</v>
      </c>
      <c r="L431" s="7">
        <v>0.69</v>
      </c>
      <c r="M431" s="7">
        <v>3.32E-2</v>
      </c>
      <c r="N431" s="7">
        <v>18.96</v>
      </c>
      <c r="O431" s="7">
        <v>1.82</v>
      </c>
      <c r="P431" s="7">
        <v>1.7999999999999999E-2</v>
      </c>
      <c r="Q431" s="7">
        <v>7.9</v>
      </c>
      <c r="R431" s="7">
        <v>0.8</v>
      </c>
      <c r="S431" s="7">
        <v>4.7300000000000002E-2</v>
      </c>
      <c r="T431" s="11">
        <f t="shared" si="27"/>
        <v>8.9016666666666673</v>
      </c>
      <c r="U431" s="12">
        <f t="shared" si="26"/>
        <v>4.9620496437124295</v>
      </c>
    </row>
    <row r="432" spans="1:21" x14ac:dyDescent="0.25">
      <c r="A432" s="16" t="s">
        <v>50</v>
      </c>
      <c r="B432" s="7">
        <v>38.119999999999997</v>
      </c>
      <c r="C432" s="7">
        <v>3.81</v>
      </c>
      <c r="D432" s="7">
        <v>9.0399999999999994E-2</v>
      </c>
      <c r="E432" s="7">
        <v>36.24</v>
      </c>
      <c r="F432" s="7">
        <v>3.67</v>
      </c>
      <c r="G432" s="7">
        <v>9.4500000000000001E-2</v>
      </c>
      <c r="H432" s="7">
        <v>37.4</v>
      </c>
      <c r="I432" s="7">
        <v>3.81</v>
      </c>
      <c r="J432" s="7">
        <v>9.2200000000000004E-2</v>
      </c>
      <c r="K432" s="7">
        <v>25.27</v>
      </c>
      <c r="L432" s="7">
        <v>2.69</v>
      </c>
      <c r="M432" s="7">
        <v>0.18099999999999999</v>
      </c>
      <c r="N432" s="7">
        <v>27.47</v>
      </c>
      <c r="O432" s="7">
        <v>2.89</v>
      </c>
      <c r="P432" s="7">
        <v>6.4299999999999996E-2</v>
      </c>
      <c r="Q432" s="7">
        <v>19.25</v>
      </c>
      <c r="R432" s="7">
        <v>2.17</v>
      </c>
      <c r="S432" s="7">
        <v>0.125</v>
      </c>
      <c r="T432" s="11">
        <f t="shared" si="27"/>
        <v>30.625</v>
      </c>
      <c r="U432" s="12">
        <f t="shared" si="26"/>
        <v>7.7669112264786504</v>
      </c>
    </row>
    <row r="433" spans="1:21" x14ac:dyDescent="0.25">
      <c r="A433" s="16" t="s">
        <v>51</v>
      </c>
      <c r="B433" s="7">
        <v>57.41</v>
      </c>
      <c r="C433" s="7">
        <v>6.38</v>
      </c>
      <c r="D433" s="7">
        <v>0.18099999999999999</v>
      </c>
      <c r="E433" s="7">
        <v>3.03</v>
      </c>
      <c r="F433" s="7">
        <v>0.4</v>
      </c>
      <c r="G433" s="7">
        <v>0.188</v>
      </c>
      <c r="H433" s="7" t="s">
        <v>166</v>
      </c>
      <c r="I433" s="7" t="s">
        <v>167</v>
      </c>
      <c r="J433" s="7" t="s">
        <v>167</v>
      </c>
      <c r="K433" s="7">
        <v>1.04</v>
      </c>
      <c r="L433" s="7">
        <v>0.22</v>
      </c>
      <c r="M433" s="7">
        <v>0.248</v>
      </c>
      <c r="N433" s="7">
        <v>0.29099999999999998</v>
      </c>
      <c r="O433" s="7">
        <v>7.0999999999999994E-2</v>
      </c>
      <c r="P433" s="7">
        <v>0.13200000000000001</v>
      </c>
      <c r="Q433" s="7">
        <v>2.63</v>
      </c>
      <c r="R433" s="7">
        <v>0.45</v>
      </c>
      <c r="S433" s="7">
        <v>0.40799999999999997</v>
      </c>
      <c r="T433" s="11">
        <f t="shared" si="27"/>
        <v>12.880199999999999</v>
      </c>
      <c r="U433" s="12">
        <f t="shared" si="26"/>
        <v>24.918238404831108</v>
      </c>
    </row>
    <row r="434" spans="1:21" x14ac:dyDescent="0.25">
      <c r="A434" s="16" t="s">
        <v>52</v>
      </c>
      <c r="B434" s="7">
        <v>46.25</v>
      </c>
      <c r="C434" s="7">
        <v>5.9</v>
      </c>
      <c r="D434" s="7">
        <v>0.17899999999999999</v>
      </c>
      <c r="E434" s="7">
        <v>3883.34</v>
      </c>
      <c r="F434" s="7">
        <v>488.55</v>
      </c>
      <c r="G434" s="7">
        <v>0.28100000000000003</v>
      </c>
      <c r="H434" s="7">
        <v>168.53</v>
      </c>
      <c r="I434" s="7">
        <v>21.31</v>
      </c>
      <c r="J434" s="7">
        <v>0.24299999999999999</v>
      </c>
      <c r="K434" s="7">
        <v>101.27</v>
      </c>
      <c r="L434" s="7">
        <v>13.02</v>
      </c>
      <c r="M434" s="7">
        <v>0.441</v>
      </c>
      <c r="N434" s="7">
        <v>46.22</v>
      </c>
      <c r="O434" s="7">
        <v>5.99</v>
      </c>
      <c r="P434" s="7">
        <v>0.21</v>
      </c>
      <c r="Q434" s="7">
        <v>32.35</v>
      </c>
      <c r="R434" s="7">
        <v>4.4000000000000004</v>
      </c>
      <c r="S434" s="7">
        <v>0.52700000000000002</v>
      </c>
      <c r="T434" s="11">
        <f t="shared" si="27"/>
        <v>712.99333333333345</v>
      </c>
      <c r="U434" s="12">
        <f t="shared" si="26"/>
        <v>1553.9724864059422</v>
      </c>
    </row>
    <row r="435" spans="1:21" x14ac:dyDescent="0.25">
      <c r="A435" s="16" t="s">
        <v>53</v>
      </c>
      <c r="B435" s="7">
        <v>28.65</v>
      </c>
      <c r="C435" s="7">
        <v>2.69</v>
      </c>
      <c r="D435" s="7">
        <v>3.1800000000000002E-2</v>
      </c>
      <c r="E435" s="7">
        <v>63.82</v>
      </c>
      <c r="F435" s="7">
        <v>6.03</v>
      </c>
      <c r="G435" s="7">
        <v>3.3099999999999997E-2</v>
      </c>
      <c r="H435" s="7">
        <v>53.16</v>
      </c>
      <c r="I435" s="7">
        <v>5.07</v>
      </c>
      <c r="J435" s="7">
        <v>1.43E-2</v>
      </c>
      <c r="K435" s="7">
        <v>39.479999999999997</v>
      </c>
      <c r="L435" s="7">
        <v>3.85</v>
      </c>
      <c r="M435" s="7">
        <v>5.4699999999999999E-2</v>
      </c>
      <c r="N435" s="7">
        <v>53.02</v>
      </c>
      <c r="O435" s="7">
        <v>5.23</v>
      </c>
      <c r="P435" s="7">
        <v>2.1899999999999999E-2</v>
      </c>
      <c r="Q435" s="7">
        <v>25.42</v>
      </c>
      <c r="R435" s="7">
        <v>2.6</v>
      </c>
      <c r="S435" s="7">
        <v>8.5099999999999995E-2</v>
      </c>
      <c r="T435" s="11">
        <f t="shared" si="27"/>
        <v>43.925000000000004</v>
      </c>
      <c r="U435" s="12">
        <f t="shared" si="26"/>
        <v>15.227172751367842</v>
      </c>
    </row>
    <row r="436" spans="1:21" x14ac:dyDescent="0.25">
      <c r="A436" s="16" t="s">
        <v>54</v>
      </c>
      <c r="B436" s="7" t="s">
        <v>166</v>
      </c>
      <c r="C436" s="7" t="s">
        <v>167</v>
      </c>
      <c r="D436" s="7" t="s">
        <v>167</v>
      </c>
      <c r="E436" s="7">
        <v>2.64</v>
      </c>
      <c r="F436" s="7">
        <v>1.3</v>
      </c>
      <c r="G436" s="7">
        <v>2.59</v>
      </c>
      <c r="H436" s="7" t="s">
        <v>166</v>
      </c>
      <c r="I436" s="7" t="s">
        <v>167</v>
      </c>
      <c r="J436" s="7" t="s">
        <v>167</v>
      </c>
      <c r="K436" s="7" t="s">
        <v>166</v>
      </c>
      <c r="L436" s="7" t="s">
        <v>167</v>
      </c>
      <c r="M436" s="7" t="s">
        <v>167</v>
      </c>
      <c r="N436" s="7" t="s">
        <v>166</v>
      </c>
      <c r="O436" s="7" t="s">
        <v>167</v>
      </c>
      <c r="P436" s="7" t="s">
        <v>167</v>
      </c>
      <c r="Q436" s="7" t="s">
        <v>166</v>
      </c>
      <c r="R436" s="7" t="s">
        <v>167</v>
      </c>
      <c r="S436" s="7" t="s">
        <v>167</v>
      </c>
      <c r="T436" s="11">
        <f t="shared" si="27"/>
        <v>2.64</v>
      </c>
      <c r="U436" s="12" t="s">
        <v>167</v>
      </c>
    </row>
    <row r="437" spans="1:21" x14ac:dyDescent="0.25">
      <c r="A437" s="16" t="s">
        <v>55</v>
      </c>
      <c r="B437" s="7">
        <v>1.24</v>
      </c>
      <c r="C437" s="7">
        <v>0.13</v>
      </c>
      <c r="D437" s="7">
        <v>4.8199999999999996E-3</v>
      </c>
      <c r="E437" s="7">
        <v>3.73</v>
      </c>
      <c r="F437" s="7">
        <v>0.38</v>
      </c>
      <c r="G437" s="7">
        <v>8.8400000000000006E-3</v>
      </c>
      <c r="H437" s="7">
        <v>4.48E-2</v>
      </c>
      <c r="I437" s="7">
        <v>9.1999999999999998E-3</v>
      </c>
      <c r="J437" s="7">
        <v>1.11E-2</v>
      </c>
      <c r="K437" s="7" t="s">
        <v>166</v>
      </c>
      <c r="L437" s="7" t="s">
        <v>167</v>
      </c>
      <c r="M437" s="7" t="s">
        <v>167</v>
      </c>
      <c r="N437" s="7">
        <v>0.121</v>
      </c>
      <c r="O437" s="7">
        <v>1.6E-2</v>
      </c>
      <c r="P437" s="7">
        <v>1.12E-2</v>
      </c>
      <c r="Q437" s="7" t="s">
        <v>166</v>
      </c>
      <c r="R437" s="7" t="s">
        <v>167</v>
      </c>
      <c r="S437" s="7" t="s">
        <v>167</v>
      </c>
      <c r="T437" s="11">
        <f t="shared" si="27"/>
        <v>1.2839499999999999</v>
      </c>
      <c r="U437" s="12">
        <f>STDEV(B437,E437,H437,K437,N437,Q437)</f>
        <v>1.7197904552590122</v>
      </c>
    </row>
    <row r="438" spans="1:21" x14ac:dyDescent="0.25">
      <c r="A438" s="16" t="s">
        <v>56</v>
      </c>
      <c r="B438" s="7">
        <v>6.24</v>
      </c>
      <c r="C438" s="7">
        <v>0.56999999999999995</v>
      </c>
      <c r="D438" s="7">
        <v>1.9300000000000001E-2</v>
      </c>
      <c r="E438" s="7">
        <v>0.13700000000000001</v>
      </c>
      <c r="F438" s="7">
        <v>2.5000000000000001E-2</v>
      </c>
      <c r="G438" s="7">
        <v>1.6199999999999999E-2</v>
      </c>
      <c r="H438" s="7">
        <v>8.4000000000000005E-2</v>
      </c>
      <c r="I438" s="7">
        <v>1.6E-2</v>
      </c>
      <c r="J438" s="7">
        <v>1.66E-2</v>
      </c>
      <c r="K438" s="7">
        <v>6.6000000000000003E-2</v>
      </c>
      <c r="L438" s="7">
        <v>2.8000000000000001E-2</v>
      </c>
      <c r="M438" s="7">
        <v>4.0899999999999999E-2</v>
      </c>
      <c r="N438" s="7" t="s">
        <v>166</v>
      </c>
      <c r="O438" s="7" t="s">
        <v>167</v>
      </c>
      <c r="P438" s="7" t="s">
        <v>167</v>
      </c>
      <c r="Q438" s="7" t="s">
        <v>166</v>
      </c>
      <c r="R438" s="7" t="s">
        <v>167</v>
      </c>
      <c r="S438" s="7" t="s">
        <v>167</v>
      </c>
      <c r="T438" s="11">
        <f t="shared" si="27"/>
        <v>1.63175</v>
      </c>
      <c r="U438" s="12">
        <f>STDEV(B438,E438,H438,K438,N438,Q438)</f>
        <v>3.0723144777187117</v>
      </c>
    </row>
    <row r="439" spans="1:21" x14ac:dyDescent="0.25">
      <c r="A439" s="16" t="s">
        <v>57</v>
      </c>
      <c r="B439" s="7">
        <v>0.40200000000000002</v>
      </c>
      <c r="C439" s="7">
        <v>4.2999999999999997E-2</v>
      </c>
      <c r="D439" s="7">
        <v>8.4799999999999997E-3</v>
      </c>
      <c r="E439" s="7">
        <v>0.191</v>
      </c>
      <c r="F439" s="7">
        <v>2.5000000000000001E-2</v>
      </c>
      <c r="G439" s="7">
        <v>5.6600000000000001E-3</v>
      </c>
      <c r="H439" s="7">
        <v>1.7500000000000002E-2</v>
      </c>
      <c r="I439" s="7">
        <v>6.8999999999999999E-3</v>
      </c>
      <c r="J439" s="7">
        <v>1.23E-2</v>
      </c>
      <c r="K439" s="7" t="s">
        <v>166</v>
      </c>
      <c r="L439" s="7" t="s">
        <v>167</v>
      </c>
      <c r="M439" s="7" t="s">
        <v>167</v>
      </c>
      <c r="N439" s="7" t="s">
        <v>166</v>
      </c>
      <c r="O439" s="7" t="s">
        <v>167</v>
      </c>
      <c r="P439" s="7" t="s">
        <v>167</v>
      </c>
      <c r="Q439" s="7" t="s">
        <v>166</v>
      </c>
      <c r="R439" s="7" t="s">
        <v>167</v>
      </c>
      <c r="S439" s="7" t="s">
        <v>167</v>
      </c>
      <c r="T439" s="11">
        <f t="shared" si="27"/>
        <v>0.20349999999999999</v>
      </c>
      <c r="U439" s="12" t="s">
        <v>167</v>
      </c>
    </row>
    <row r="440" spans="1:21" x14ac:dyDescent="0.25">
      <c r="A440" s="16" t="s">
        <v>58</v>
      </c>
      <c r="B440" s="7">
        <v>0.21199999999999999</v>
      </c>
      <c r="C440" s="7">
        <v>4.7E-2</v>
      </c>
      <c r="D440" s="7">
        <v>4.9099999999999998E-2</v>
      </c>
      <c r="E440" s="7">
        <v>0.41199999999999998</v>
      </c>
      <c r="F440" s="7">
        <v>0.08</v>
      </c>
      <c r="G440" s="7">
        <v>6.6600000000000006E-2</v>
      </c>
      <c r="H440" s="7">
        <v>0.32200000000000001</v>
      </c>
      <c r="I440" s="7">
        <v>5.3999999999999999E-2</v>
      </c>
      <c r="J440" s="7">
        <v>3.0300000000000001E-2</v>
      </c>
      <c r="K440" s="7">
        <v>0.17</v>
      </c>
      <c r="L440" s="7">
        <v>7.0000000000000007E-2</v>
      </c>
      <c r="M440" s="7">
        <v>9.0399999999999994E-2</v>
      </c>
      <c r="N440" s="7">
        <v>0.105</v>
      </c>
      <c r="O440" s="7">
        <v>2.9000000000000001E-2</v>
      </c>
      <c r="P440" s="7">
        <v>5.0799999999999998E-2</v>
      </c>
      <c r="Q440" s="7" t="s">
        <v>166</v>
      </c>
      <c r="R440" s="7" t="s">
        <v>167</v>
      </c>
      <c r="S440" s="7" t="s">
        <v>167</v>
      </c>
      <c r="T440" s="11">
        <f t="shared" si="27"/>
        <v>0.24419999999999997</v>
      </c>
      <c r="U440" s="12">
        <f>STDEV(B440,E440,H440,K440,N440,Q440)</f>
        <v>0.12260587261628217</v>
      </c>
    </row>
    <row r="441" spans="1:21" x14ac:dyDescent="0.25">
      <c r="A441" s="16" t="s">
        <v>59</v>
      </c>
      <c r="B441" s="7">
        <v>0.218</v>
      </c>
      <c r="C441" s="7">
        <v>4.1000000000000002E-2</v>
      </c>
      <c r="D441" s="7">
        <v>3.2599999999999997E-2</v>
      </c>
      <c r="E441" s="7">
        <v>0.45</v>
      </c>
      <c r="F441" s="7">
        <v>7.1999999999999995E-2</v>
      </c>
      <c r="G441" s="7">
        <v>1.67E-2</v>
      </c>
      <c r="H441" s="7" t="s">
        <v>166</v>
      </c>
      <c r="I441" s="7" t="s">
        <v>167</v>
      </c>
      <c r="J441" s="7" t="s">
        <v>167</v>
      </c>
      <c r="K441" s="7" t="s">
        <v>166</v>
      </c>
      <c r="L441" s="7" t="s">
        <v>167</v>
      </c>
      <c r="M441" s="7" t="s">
        <v>167</v>
      </c>
      <c r="N441" s="7" t="s">
        <v>166</v>
      </c>
      <c r="O441" s="7" t="s">
        <v>167</v>
      </c>
      <c r="P441" s="7" t="s">
        <v>167</v>
      </c>
      <c r="Q441" s="7" t="s">
        <v>166</v>
      </c>
      <c r="R441" s="7" t="s">
        <v>167</v>
      </c>
      <c r="S441" s="7" t="s">
        <v>167</v>
      </c>
      <c r="T441" s="11">
        <f t="shared" si="27"/>
        <v>0.33400000000000002</v>
      </c>
      <c r="U441" s="12" t="s">
        <v>167</v>
      </c>
    </row>
    <row r="442" spans="1:21" x14ac:dyDescent="0.25">
      <c r="A442" s="16" t="s">
        <v>60</v>
      </c>
      <c r="B442" s="7" t="s">
        <v>166</v>
      </c>
      <c r="C442" s="7" t="s">
        <v>167</v>
      </c>
      <c r="D442" s="7" t="s">
        <v>167</v>
      </c>
      <c r="E442" s="7">
        <v>0.56999999999999995</v>
      </c>
      <c r="F442" s="7">
        <v>0.26</v>
      </c>
      <c r="G442" s="7">
        <v>0.44500000000000001</v>
      </c>
      <c r="H442" s="7" t="s">
        <v>166</v>
      </c>
      <c r="I442" s="7" t="s">
        <v>167</v>
      </c>
      <c r="J442" s="7" t="s">
        <v>167</v>
      </c>
      <c r="K442" s="7" t="s">
        <v>166</v>
      </c>
      <c r="L442" s="7" t="s">
        <v>167</v>
      </c>
      <c r="M442" s="7" t="s">
        <v>167</v>
      </c>
      <c r="N442" s="7" t="s">
        <v>166</v>
      </c>
      <c r="O442" s="7" t="s">
        <v>167</v>
      </c>
      <c r="P442" s="7" t="s">
        <v>167</v>
      </c>
      <c r="Q442" s="7" t="s">
        <v>166</v>
      </c>
      <c r="R442" s="7" t="s">
        <v>167</v>
      </c>
      <c r="S442" s="7" t="s">
        <v>167</v>
      </c>
      <c r="T442" s="11" t="s">
        <v>167</v>
      </c>
      <c r="U442" s="12" t="s">
        <v>167</v>
      </c>
    </row>
    <row r="443" spans="1:21" x14ac:dyDescent="0.25">
      <c r="A443" s="16" t="s">
        <v>61</v>
      </c>
      <c r="B443" s="7" t="s">
        <v>166</v>
      </c>
      <c r="C443" s="7" t="s">
        <v>167</v>
      </c>
      <c r="D443" s="7" t="s">
        <v>167</v>
      </c>
      <c r="E443" s="7" t="s">
        <v>166</v>
      </c>
      <c r="F443" s="7" t="s">
        <v>167</v>
      </c>
      <c r="G443" s="7" t="s">
        <v>167</v>
      </c>
      <c r="H443" s="7" t="s">
        <v>166</v>
      </c>
      <c r="I443" s="7" t="s">
        <v>167</v>
      </c>
      <c r="J443" s="7" t="s">
        <v>167</v>
      </c>
      <c r="K443" s="7" t="s">
        <v>166</v>
      </c>
      <c r="L443" s="7" t="s">
        <v>167</v>
      </c>
      <c r="M443" s="7" t="s">
        <v>167</v>
      </c>
      <c r="N443" s="7" t="s">
        <v>166</v>
      </c>
      <c r="O443" s="7" t="s">
        <v>167</v>
      </c>
      <c r="P443" s="7" t="s">
        <v>167</v>
      </c>
      <c r="Q443" s="7" t="s">
        <v>166</v>
      </c>
      <c r="R443" s="7" t="s">
        <v>167</v>
      </c>
      <c r="S443" s="7" t="s">
        <v>167</v>
      </c>
      <c r="T443" s="11" t="s">
        <v>167</v>
      </c>
      <c r="U443" s="12" t="s">
        <v>167</v>
      </c>
    </row>
    <row r="444" spans="1:21" x14ac:dyDescent="0.25">
      <c r="A444" s="16" t="s">
        <v>62</v>
      </c>
      <c r="B444" s="7">
        <v>0.58499999999999996</v>
      </c>
      <c r="C444" s="7">
        <v>9.5000000000000001E-2</v>
      </c>
      <c r="D444" s="7">
        <v>0.14699999999999999</v>
      </c>
      <c r="E444" s="7">
        <v>0.81</v>
      </c>
      <c r="F444" s="7">
        <v>0.13</v>
      </c>
      <c r="G444" s="7">
        <v>0.18</v>
      </c>
      <c r="H444" s="7">
        <v>0.49299999999999999</v>
      </c>
      <c r="I444" s="7">
        <v>8.3000000000000004E-2</v>
      </c>
      <c r="J444" s="7">
        <v>0.13800000000000001</v>
      </c>
      <c r="K444" s="7">
        <v>0.3</v>
      </c>
      <c r="L444" s="7">
        <v>0.14000000000000001</v>
      </c>
      <c r="M444" s="7">
        <v>0.254</v>
      </c>
      <c r="N444" s="7">
        <v>0.29899999999999999</v>
      </c>
      <c r="O444" s="7">
        <v>6.4000000000000001E-2</v>
      </c>
      <c r="P444" s="7">
        <v>0.13600000000000001</v>
      </c>
      <c r="Q444" s="7">
        <v>0.73</v>
      </c>
      <c r="R444" s="7">
        <v>0.19</v>
      </c>
      <c r="S444" s="7">
        <v>0.31900000000000001</v>
      </c>
      <c r="T444" s="11">
        <f t="shared" ref="T444:T450" si="28">AVERAGE(B444,E444,H444,K444,N444,Q444)</f>
        <v>0.53616666666666657</v>
      </c>
      <c r="U444" s="12">
        <f>STDEV(B444,E444,H444,K444,N444,Q444)</f>
        <v>0.21392841481829108</v>
      </c>
    </row>
    <row r="445" spans="1:21" x14ac:dyDescent="0.25">
      <c r="A445" s="16" t="s">
        <v>63</v>
      </c>
      <c r="B445" s="7" t="s">
        <v>166</v>
      </c>
      <c r="C445" s="7" t="s">
        <v>167</v>
      </c>
      <c r="D445" s="7" t="s">
        <v>167</v>
      </c>
      <c r="E445" s="7">
        <v>9.9000000000000005E-2</v>
      </c>
      <c r="F445" s="7">
        <v>4.5999999999999999E-2</v>
      </c>
      <c r="G445" s="7">
        <v>8.0500000000000002E-2</v>
      </c>
      <c r="H445" s="7" t="s">
        <v>166</v>
      </c>
      <c r="I445" s="7" t="s">
        <v>167</v>
      </c>
      <c r="J445" s="7" t="s">
        <v>167</v>
      </c>
      <c r="K445" s="7" t="s">
        <v>166</v>
      </c>
      <c r="L445" s="7" t="s">
        <v>167</v>
      </c>
      <c r="M445" s="7" t="s">
        <v>167</v>
      </c>
      <c r="N445" s="7">
        <v>0.35099999999999998</v>
      </c>
      <c r="O445" s="7">
        <v>5.5E-2</v>
      </c>
      <c r="P445" s="7">
        <v>7.4300000000000005E-2</v>
      </c>
      <c r="Q445" s="7" t="s">
        <v>166</v>
      </c>
      <c r="R445" s="7" t="s">
        <v>167</v>
      </c>
      <c r="S445" s="7" t="s">
        <v>167</v>
      </c>
      <c r="T445" s="11">
        <f t="shared" si="28"/>
        <v>0.22499999999999998</v>
      </c>
      <c r="U445" s="12" t="s">
        <v>167</v>
      </c>
    </row>
    <row r="446" spans="1:21" x14ac:dyDescent="0.25">
      <c r="A446" s="16" t="s">
        <v>64</v>
      </c>
      <c r="B446" s="7">
        <v>0.67400000000000004</v>
      </c>
      <c r="C446" s="7">
        <v>7.0999999999999994E-2</v>
      </c>
      <c r="D446" s="7">
        <v>5.0699999999999999E-3</v>
      </c>
      <c r="E446" s="7">
        <v>10.63</v>
      </c>
      <c r="F446" s="7">
        <v>1.07</v>
      </c>
      <c r="G446" s="7">
        <v>0</v>
      </c>
      <c r="H446" s="7">
        <v>3.5000000000000003E-2</v>
      </c>
      <c r="I446" s="7">
        <v>7.1000000000000004E-3</v>
      </c>
      <c r="J446" s="7">
        <v>7.11E-3</v>
      </c>
      <c r="K446" s="7">
        <v>6.8000000000000005E-2</v>
      </c>
      <c r="L446" s="7">
        <v>1.6E-2</v>
      </c>
      <c r="M446" s="7">
        <v>1.35E-2</v>
      </c>
      <c r="N446" s="7">
        <v>1.2200000000000001E-2</v>
      </c>
      <c r="O446" s="7">
        <v>3.8999999999999998E-3</v>
      </c>
      <c r="P446" s="7">
        <v>7.11E-3</v>
      </c>
      <c r="Q446" s="7" t="s">
        <v>166</v>
      </c>
      <c r="R446" s="7" t="s">
        <v>167</v>
      </c>
      <c r="S446" s="7" t="s">
        <v>167</v>
      </c>
      <c r="T446" s="11">
        <f t="shared" si="28"/>
        <v>2.2838400000000001</v>
      </c>
      <c r="U446" s="12">
        <f>STDEV(B446,E446,H446,K446,N446,Q446)</f>
        <v>4.6737979233167541</v>
      </c>
    </row>
    <row r="447" spans="1:21" x14ac:dyDescent="0.25">
      <c r="A447" s="16" t="s">
        <v>65</v>
      </c>
      <c r="B447" s="7">
        <v>0.84</v>
      </c>
      <c r="C447" s="7">
        <v>8.3000000000000004E-2</v>
      </c>
      <c r="D447" s="7">
        <v>0</v>
      </c>
      <c r="E447" s="7">
        <v>15.05</v>
      </c>
      <c r="F447" s="7">
        <v>1.43</v>
      </c>
      <c r="G447" s="7">
        <v>6.3600000000000002E-3</v>
      </c>
      <c r="H447" s="7">
        <v>0.105</v>
      </c>
      <c r="I447" s="7">
        <v>1.4E-2</v>
      </c>
      <c r="J447" s="7">
        <v>0</v>
      </c>
      <c r="K447" s="7">
        <v>6.0999999999999999E-2</v>
      </c>
      <c r="L447" s="7">
        <v>1.4E-2</v>
      </c>
      <c r="M447" s="7">
        <v>0</v>
      </c>
      <c r="N447" s="7">
        <v>2.2499999999999999E-2</v>
      </c>
      <c r="O447" s="7">
        <v>5.1000000000000004E-3</v>
      </c>
      <c r="P447" s="7">
        <v>7.8300000000000002E-3</v>
      </c>
      <c r="Q447" s="7">
        <v>7.0000000000000007E-2</v>
      </c>
      <c r="R447" s="7">
        <v>0.02</v>
      </c>
      <c r="S447" s="7">
        <v>2.18E-2</v>
      </c>
      <c r="T447" s="11">
        <f t="shared" si="28"/>
        <v>2.691416666666667</v>
      </c>
      <c r="U447" s="12">
        <f>STDEV(B447,E447,H447,K447,N447,Q447)</f>
        <v>6.0624402711834344</v>
      </c>
    </row>
    <row r="448" spans="1:21" x14ac:dyDescent="0.25">
      <c r="A448" s="16" t="s">
        <v>66</v>
      </c>
      <c r="B448" s="7">
        <v>1.1599999999999999</v>
      </c>
      <c r="C448" s="7">
        <v>0.15</v>
      </c>
      <c r="D448" s="7">
        <v>2.7699999999999999E-2</v>
      </c>
      <c r="E448" s="7">
        <v>5.65</v>
      </c>
      <c r="F448" s="7">
        <v>0.64</v>
      </c>
      <c r="G448" s="7">
        <v>3.3799999999999997E-2</v>
      </c>
      <c r="H448" s="7" t="s">
        <v>166</v>
      </c>
      <c r="I448" s="7" t="s">
        <v>167</v>
      </c>
      <c r="J448" s="7" t="s">
        <v>167</v>
      </c>
      <c r="K448" s="7">
        <v>7.0000000000000007E-2</v>
      </c>
      <c r="L448" s="7">
        <v>4.4999999999999998E-2</v>
      </c>
      <c r="M448" s="7">
        <v>6.7400000000000002E-2</v>
      </c>
      <c r="N448" s="7" t="s">
        <v>166</v>
      </c>
      <c r="O448" s="7" t="s">
        <v>167</v>
      </c>
      <c r="P448" s="7" t="s">
        <v>167</v>
      </c>
      <c r="Q448" s="7" t="s">
        <v>166</v>
      </c>
      <c r="R448" s="7" t="s">
        <v>167</v>
      </c>
      <c r="S448" s="7" t="s">
        <v>167</v>
      </c>
      <c r="T448" s="11">
        <f t="shared" si="28"/>
        <v>2.2933333333333334</v>
      </c>
      <c r="U448" s="12" t="s">
        <v>167</v>
      </c>
    </row>
    <row r="449" spans="1:33" x14ac:dyDescent="0.25">
      <c r="A449" s="16" t="s">
        <v>67</v>
      </c>
      <c r="B449" s="7">
        <v>0.14499999999999999</v>
      </c>
      <c r="C449" s="7">
        <v>2.5999999999999999E-2</v>
      </c>
      <c r="D449" s="7">
        <v>1.7899999999999999E-2</v>
      </c>
      <c r="E449" s="7" t="s">
        <v>166</v>
      </c>
      <c r="F449" s="7" t="s">
        <v>167</v>
      </c>
      <c r="G449" s="7" t="s">
        <v>167</v>
      </c>
      <c r="H449" s="7" t="s">
        <v>166</v>
      </c>
      <c r="I449" s="7" t="s">
        <v>167</v>
      </c>
      <c r="J449" s="7" t="s">
        <v>167</v>
      </c>
      <c r="K449" s="7" t="s">
        <v>166</v>
      </c>
      <c r="L449" s="7" t="s">
        <v>167</v>
      </c>
      <c r="M449" s="7" t="s">
        <v>167</v>
      </c>
      <c r="N449" s="7" t="s">
        <v>166</v>
      </c>
      <c r="O449" s="7" t="s">
        <v>167</v>
      </c>
      <c r="P449" s="7" t="s">
        <v>167</v>
      </c>
      <c r="Q449" s="7" t="s">
        <v>166</v>
      </c>
      <c r="R449" s="7" t="s">
        <v>167</v>
      </c>
      <c r="S449" s="7" t="s">
        <v>167</v>
      </c>
      <c r="T449" s="11">
        <f t="shared" si="28"/>
        <v>0.14499999999999999</v>
      </c>
      <c r="U449" s="12" t="s">
        <v>167</v>
      </c>
    </row>
    <row r="450" spans="1:33" x14ac:dyDescent="0.25">
      <c r="A450" s="16" t="s">
        <v>68</v>
      </c>
      <c r="B450" s="7" t="s">
        <v>166</v>
      </c>
      <c r="C450" s="7" t="s">
        <v>167</v>
      </c>
      <c r="D450" s="7" t="s">
        <v>167</v>
      </c>
      <c r="E450" s="7">
        <v>0.41</v>
      </c>
      <c r="F450" s="7">
        <v>6.3E-2</v>
      </c>
      <c r="G450" s="7">
        <v>0</v>
      </c>
      <c r="H450" s="7">
        <v>0.189</v>
      </c>
      <c r="I450" s="7">
        <v>3.5000000000000003E-2</v>
      </c>
      <c r="J450" s="7">
        <v>3.2000000000000001E-2</v>
      </c>
      <c r="K450" s="7" t="s">
        <v>166</v>
      </c>
      <c r="L450" s="7" t="s">
        <v>167</v>
      </c>
      <c r="M450" s="7" t="s">
        <v>167</v>
      </c>
      <c r="N450" s="7">
        <v>4.9000000000000002E-2</v>
      </c>
      <c r="O450" s="7">
        <v>0.02</v>
      </c>
      <c r="P450" s="7">
        <v>4.1099999999999998E-2</v>
      </c>
      <c r="Q450" s="7" t="s">
        <v>166</v>
      </c>
      <c r="R450" s="7" t="s">
        <v>167</v>
      </c>
      <c r="S450" s="7" t="s">
        <v>167</v>
      </c>
      <c r="T450" s="11">
        <f t="shared" si="28"/>
        <v>0.216</v>
      </c>
      <c r="U450" s="12">
        <f>STDEV(B450,E450,H450,K450,N450,Q450)</f>
        <v>0.18200824157163867</v>
      </c>
    </row>
    <row r="451" spans="1:33" x14ac:dyDescent="0.25">
      <c r="A451" s="16" t="s">
        <v>69</v>
      </c>
      <c r="B451" s="7" t="s">
        <v>166</v>
      </c>
      <c r="C451" s="7" t="s">
        <v>167</v>
      </c>
      <c r="D451" s="7" t="s">
        <v>167</v>
      </c>
      <c r="E451" s="7" t="s">
        <v>166</v>
      </c>
      <c r="F451" s="7" t="s">
        <v>167</v>
      </c>
      <c r="G451" s="7" t="s">
        <v>167</v>
      </c>
      <c r="H451" s="7" t="s">
        <v>166</v>
      </c>
      <c r="I451" s="7" t="s">
        <v>167</v>
      </c>
      <c r="J451" s="7" t="s">
        <v>167</v>
      </c>
      <c r="K451" s="7" t="s">
        <v>166</v>
      </c>
      <c r="L451" s="7" t="s">
        <v>167</v>
      </c>
      <c r="M451" s="7" t="s">
        <v>167</v>
      </c>
      <c r="N451" s="7" t="s">
        <v>166</v>
      </c>
      <c r="O451" s="7" t="s">
        <v>167</v>
      </c>
      <c r="P451" s="7" t="s">
        <v>167</v>
      </c>
      <c r="Q451" s="7" t="s">
        <v>166</v>
      </c>
      <c r="R451" s="7" t="s">
        <v>167</v>
      </c>
      <c r="S451" s="7" t="s">
        <v>167</v>
      </c>
      <c r="T451" s="11" t="s">
        <v>167</v>
      </c>
      <c r="U451" s="12" t="s">
        <v>167</v>
      </c>
    </row>
    <row r="452" spans="1:33" x14ac:dyDescent="0.25">
      <c r="A452" s="16" t="s">
        <v>70</v>
      </c>
      <c r="B452" s="7">
        <v>7.03</v>
      </c>
      <c r="C452" s="7">
        <v>0.78</v>
      </c>
      <c r="D452" s="7">
        <v>0</v>
      </c>
      <c r="E452" s="7">
        <v>2.71</v>
      </c>
      <c r="F452" s="7">
        <v>0.32</v>
      </c>
      <c r="G452" s="7">
        <v>0</v>
      </c>
      <c r="H452" s="7">
        <v>0.23</v>
      </c>
      <c r="I452" s="7">
        <v>3.5999999999999997E-2</v>
      </c>
      <c r="J452" s="7">
        <v>1.49E-2</v>
      </c>
      <c r="K452" s="7">
        <v>0.441</v>
      </c>
      <c r="L452" s="7">
        <v>0.08</v>
      </c>
      <c r="M452" s="7">
        <v>5.0500000000000003E-2</v>
      </c>
      <c r="N452" s="7">
        <v>0.314</v>
      </c>
      <c r="O452" s="7">
        <v>4.4999999999999998E-2</v>
      </c>
      <c r="P452" s="7">
        <v>4.3900000000000002E-2</v>
      </c>
      <c r="Q452" s="7">
        <v>0.69</v>
      </c>
      <c r="R452" s="7">
        <v>0.12</v>
      </c>
      <c r="S452" s="7">
        <v>6.59E-2</v>
      </c>
      <c r="T452" s="11">
        <f>AVERAGE(B452,E452,H452,K452,N452,Q452)</f>
        <v>1.9025000000000001</v>
      </c>
      <c r="U452" s="12">
        <f>STDEV(B452,E452,H452,K452,N452,Q452)</f>
        <v>2.6784338520859539</v>
      </c>
    </row>
    <row r="453" spans="1:33" x14ac:dyDescent="0.25">
      <c r="A453" s="16" t="s">
        <v>71</v>
      </c>
      <c r="B453" s="7">
        <v>0.216</v>
      </c>
      <c r="C453" s="7">
        <v>3.3000000000000002E-2</v>
      </c>
      <c r="D453" s="7">
        <v>2.4299999999999999E-2</v>
      </c>
      <c r="E453" s="7" t="s">
        <v>166</v>
      </c>
      <c r="F453" s="7" t="s">
        <v>167</v>
      </c>
      <c r="G453" s="7" t="s">
        <v>167</v>
      </c>
      <c r="H453" s="7" t="s">
        <v>166</v>
      </c>
      <c r="I453" s="7" t="s">
        <v>167</v>
      </c>
      <c r="J453" s="7" t="s">
        <v>167</v>
      </c>
      <c r="K453" s="7" t="s">
        <v>166</v>
      </c>
      <c r="L453" s="7" t="s">
        <v>167</v>
      </c>
      <c r="M453" s="7" t="s">
        <v>167</v>
      </c>
      <c r="N453" s="7" t="s">
        <v>166</v>
      </c>
      <c r="O453" s="7" t="s">
        <v>167</v>
      </c>
      <c r="P453" s="7" t="s">
        <v>167</v>
      </c>
      <c r="Q453" s="7" t="s">
        <v>166</v>
      </c>
      <c r="R453" s="7" t="s">
        <v>167</v>
      </c>
      <c r="S453" s="7" t="s">
        <v>167</v>
      </c>
      <c r="T453" s="11">
        <f>AVERAGE(B453,E453,H453,K453,N453,Q453)</f>
        <v>0.216</v>
      </c>
      <c r="U453" s="12" t="s">
        <v>167</v>
      </c>
    </row>
    <row r="454" spans="1:33" x14ac:dyDescent="0.25">
      <c r="A454" s="16" t="s">
        <v>72</v>
      </c>
      <c r="B454" s="7">
        <v>0.59799999999999998</v>
      </c>
      <c r="C454" s="7">
        <v>5.8999999999999997E-2</v>
      </c>
      <c r="D454" s="7">
        <v>1.44E-2</v>
      </c>
      <c r="E454" s="7">
        <v>11.4</v>
      </c>
      <c r="F454" s="7">
        <v>1</v>
      </c>
      <c r="G454" s="7">
        <v>6.5199999999999998E-3</v>
      </c>
      <c r="H454" s="7">
        <v>1.6899999999999998E-2</v>
      </c>
      <c r="I454" s="7">
        <v>5.5999999999999999E-3</v>
      </c>
      <c r="J454" s="7">
        <v>6.7099999999999998E-3</v>
      </c>
      <c r="K454" s="7">
        <v>0.04</v>
      </c>
      <c r="L454" s="7">
        <v>1.7000000000000001E-2</v>
      </c>
      <c r="M454" s="7">
        <v>2.3400000000000001E-2</v>
      </c>
      <c r="N454" s="7" t="s">
        <v>166</v>
      </c>
      <c r="O454" s="7" t="s">
        <v>167</v>
      </c>
      <c r="P454" s="7" t="s">
        <v>167</v>
      </c>
      <c r="Q454" s="7" t="s">
        <v>166</v>
      </c>
      <c r="R454" s="7" t="s">
        <v>167</v>
      </c>
      <c r="S454" s="7" t="s">
        <v>167</v>
      </c>
      <c r="T454" s="11">
        <f>AVERAGE(B454,E454,H454,K454,N454,Q454)</f>
        <v>3.013725</v>
      </c>
      <c r="U454" s="12" t="s">
        <v>167</v>
      </c>
    </row>
    <row r="455" spans="1:33" ht="13.8" thickBot="1" x14ac:dyDescent="0.3">
      <c r="A455" s="17" t="s">
        <v>73</v>
      </c>
      <c r="B455" s="8">
        <v>0.32700000000000001</v>
      </c>
      <c r="C455" s="8">
        <v>3.5000000000000003E-2</v>
      </c>
      <c r="D455" s="8">
        <v>0</v>
      </c>
      <c r="E455" s="8">
        <v>0.68500000000000005</v>
      </c>
      <c r="F455" s="8">
        <v>7.0000000000000007E-2</v>
      </c>
      <c r="G455" s="8">
        <v>0</v>
      </c>
      <c r="H455" s="8" t="s">
        <v>166</v>
      </c>
      <c r="I455" s="8" t="s">
        <v>167</v>
      </c>
      <c r="J455" s="8" t="s">
        <v>167</v>
      </c>
      <c r="K455" s="8">
        <v>2.1000000000000001E-2</v>
      </c>
      <c r="L455" s="8">
        <v>1.2E-2</v>
      </c>
      <c r="M455" s="8">
        <v>1.6799999999999999E-2</v>
      </c>
      <c r="N455" s="8" t="s">
        <v>166</v>
      </c>
      <c r="O455" s="8" t="s">
        <v>167</v>
      </c>
      <c r="P455" s="8" t="s">
        <v>167</v>
      </c>
      <c r="Q455" s="8">
        <v>1.7999999999999999E-2</v>
      </c>
      <c r="R455" s="8">
        <v>0.01</v>
      </c>
      <c r="S455" s="8">
        <v>1.0999999999999999E-2</v>
      </c>
      <c r="T455" s="13">
        <f>AVERAGE(B455,E455,H455,K455,N455,Q455)</f>
        <v>0.26274999999999998</v>
      </c>
      <c r="U455" s="14">
        <f>STDEV(B455,E455,H455,K455,N455,Q455)</f>
        <v>0.31663267361407926</v>
      </c>
    </row>
    <row r="456" spans="1:33" ht="13.8" thickBot="1" x14ac:dyDescent="0.3">
      <c r="AF456" s="18"/>
      <c r="AG456" s="18"/>
    </row>
    <row r="457" spans="1:33" x14ac:dyDescent="0.25">
      <c r="A457" s="15"/>
      <c r="B457" s="6" t="s">
        <v>6</v>
      </c>
      <c r="C457" s="6" t="s">
        <v>84</v>
      </c>
      <c r="D457" s="6" t="s">
        <v>150</v>
      </c>
      <c r="E457" s="6" t="s">
        <v>7</v>
      </c>
      <c r="F457" s="6" t="s">
        <v>84</v>
      </c>
      <c r="G457" s="6" t="s">
        <v>150</v>
      </c>
      <c r="H457" s="6" t="s">
        <v>8</v>
      </c>
      <c r="I457" s="6" t="s">
        <v>84</v>
      </c>
      <c r="J457" s="6" t="s">
        <v>150</v>
      </c>
      <c r="K457" s="6" t="s">
        <v>9</v>
      </c>
      <c r="L457" s="6" t="s">
        <v>84</v>
      </c>
      <c r="M457" s="6" t="s">
        <v>150</v>
      </c>
      <c r="N457" s="6" t="s">
        <v>10</v>
      </c>
      <c r="O457" s="6" t="s">
        <v>84</v>
      </c>
      <c r="P457" s="6" t="s">
        <v>150</v>
      </c>
      <c r="Q457" s="6" t="s">
        <v>11</v>
      </c>
      <c r="R457" s="6" t="s">
        <v>84</v>
      </c>
      <c r="S457" s="6" t="s">
        <v>150</v>
      </c>
      <c r="T457" s="6" t="s">
        <v>12</v>
      </c>
      <c r="U457" s="6" t="s">
        <v>84</v>
      </c>
      <c r="V457" s="6" t="s">
        <v>150</v>
      </c>
      <c r="W457" s="6" t="s">
        <v>13</v>
      </c>
      <c r="X457" s="6" t="s">
        <v>84</v>
      </c>
      <c r="Y457" s="6" t="s">
        <v>150</v>
      </c>
      <c r="Z457" s="6" t="s">
        <v>14</v>
      </c>
      <c r="AA457" s="6" t="s">
        <v>84</v>
      </c>
      <c r="AB457" s="6" t="s">
        <v>150</v>
      </c>
      <c r="AC457" s="6" t="s">
        <v>15</v>
      </c>
      <c r="AD457" s="6" t="s">
        <v>84</v>
      </c>
      <c r="AE457" s="6" t="s">
        <v>150</v>
      </c>
      <c r="AF457" s="15" t="s">
        <v>168</v>
      </c>
      <c r="AG457" s="26" t="s">
        <v>169</v>
      </c>
    </row>
    <row r="458" spans="1:33" x14ac:dyDescent="0.25">
      <c r="A458" s="16" t="s">
        <v>41</v>
      </c>
      <c r="B458" s="7">
        <v>136.41999999999999</v>
      </c>
      <c r="C458" s="7">
        <v>5.89</v>
      </c>
      <c r="D458" s="7">
        <v>1.89E-2</v>
      </c>
      <c r="E458" s="7">
        <v>128.1</v>
      </c>
      <c r="F458" s="7">
        <v>5.73</v>
      </c>
      <c r="G458" s="7">
        <v>1.41E-2</v>
      </c>
      <c r="H458" s="7">
        <v>1491.75</v>
      </c>
      <c r="I458" s="7">
        <v>69.34</v>
      </c>
      <c r="J458" s="7">
        <v>1.5599999999999999E-2</v>
      </c>
      <c r="K458" s="7">
        <v>387.16</v>
      </c>
      <c r="L458" s="7">
        <v>18.87</v>
      </c>
      <c r="M458" s="7">
        <v>1.9900000000000001E-2</v>
      </c>
      <c r="N458" s="7">
        <v>127.43</v>
      </c>
      <c r="O458" s="7">
        <v>6.55</v>
      </c>
      <c r="P458" s="7">
        <v>2.1700000000000001E-2</v>
      </c>
      <c r="Q458" s="7">
        <v>103.16</v>
      </c>
      <c r="R458" s="7">
        <v>5.6</v>
      </c>
      <c r="S458" s="7">
        <v>2.8400000000000002E-2</v>
      </c>
      <c r="T458" s="7">
        <v>101.9</v>
      </c>
      <c r="U458" s="7">
        <v>5.86</v>
      </c>
      <c r="V458" s="7">
        <v>2.9100000000000001E-2</v>
      </c>
      <c r="W458" s="7">
        <v>126.49</v>
      </c>
      <c r="X458" s="7">
        <v>7.7</v>
      </c>
      <c r="Y458" s="7">
        <v>4.5100000000000001E-2</v>
      </c>
      <c r="Z458" s="7">
        <v>114.73</v>
      </c>
      <c r="AA458" s="7">
        <v>7.42</v>
      </c>
      <c r="AB458" s="7">
        <v>2.47E-2</v>
      </c>
      <c r="AC458" s="7">
        <v>514.87</v>
      </c>
      <c r="AD458" s="7">
        <v>35.28</v>
      </c>
      <c r="AE458" s="7">
        <v>2.1100000000000001E-2</v>
      </c>
      <c r="AF458" s="11">
        <f>AVERAGE(B458,E458,H458,K458,N458,Q458,T458,W458,Z458,AC458)</f>
        <v>323.20099999999991</v>
      </c>
      <c r="AG458" s="12">
        <f>STDEV(B458,E458,H458,K458,N458,Q458,T458,W458,Z458,AC458)</f>
        <v>434.2502991606467</v>
      </c>
    </row>
    <row r="459" spans="1:33" x14ac:dyDescent="0.25">
      <c r="A459" s="16" t="s">
        <v>42</v>
      </c>
      <c r="B459" s="7">
        <v>346.44</v>
      </c>
      <c r="C459" s="7">
        <v>14.62</v>
      </c>
      <c r="D459" s="7">
        <v>6.3100000000000003E-2</v>
      </c>
      <c r="E459" s="7">
        <v>424.8</v>
      </c>
      <c r="F459" s="7">
        <v>18.52</v>
      </c>
      <c r="G459" s="7">
        <v>4.5400000000000003E-2</v>
      </c>
      <c r="H459" s="7">
        <v>379.42</v>
      </c>
      <c r="I459" s="7">
        <v>17.190000000000001</v>
      </c>
      <c r="J459" s="7">
        <v>4.58E-2</v>
      </c>
      <c r="K459" s="7">
        <v>506.38</v>
      </c>
      <c r="L459" s="7">
        <v>23.96</v>
      </c>
      <c r="M459" s="7">
        <v>4.6199999999999998E-2</v>
      </c>
      <c r="N459" s="7">
        <v>224.97</v>
      </c>
      <c r="O459" s="7">
        <v>11.17</v>
      </c>
      <c r="P459" s="7">
        <v>5.4100000000000002E-2</v>
      </c>
      <c r="Q459" s="7">
        <v>234.15</v>
      </c>
      <c r="R459" s="7">
        <v>12.24</v>
      </c>
      <c r="S459" s="7">
        <v>7.4200000000000002E-2</v>
      </c>
      <c r="T459" s="7">
        <v>251.51</v>
      </c>
      <c r="U459" s="7">
        <v>13.86</v>
      </c>
      <c r="V459" s="7">
        <v>6.8599999999999994E-2</v>
      </c>
      <c r="W459" s="7">
        <v>346.58</v>
      </c>
      <c r="X459" s="7">
        <v>20.18</v>
      </c>
      <c r="Y459" s="7">
        <v>8.43E-2</v>
      </c>
      <c r="Z459" s="7">
        <v>253.21</v>
      </c>
      <c r="AA459" s="7">
        <v>15.62</v>
      </c>
      <c r="AB459" s="7">
        <v>7.6700000000000004E-2</v>
      </c>
      <c r="AC459" s="7">
        <v>716.89</v>
      </c>
      <c r="AD459" s="7">
        <v>46.79</v>
      </c>
      <c r="AE459" s="7">
        <v>5.8099999999999999E-2</v>
      </c>
      <c r="AF459" s="11">
        <f t="shared" ref="AF459:AF490" si="29">AVERAGE(B459,E459,H459,K459,N459,Q459,T459,W459,Z459,AC459)</f>
        <v>368.435</v>
      </c>
      <c r="AG459" s="12">
        <f t="shared" ref="AG459:AG490" si="30">STDEV(B459,E459,H459,K459,N459,Q459,T459,W459,Z459,AC459)</f>
        <v>152.85132146050361</v>
      </c>
    </row>
    <row r="460" spans="1:33" x14ac:dyDescent="0.25">
      <c r="A460" s="16" t="s">
        <v>43</v>
      </c>
      <c r="B460" s="7">
        <v>681.59</v>
      </c>
      <c r="C460" s="7">
        <v>43.03</v>
      </c>
      <c r="D460" s="7">
        <v>44.29</v>
      </c>
      <c r="E460" s="7">
        <v>591.44000000000005</v>
      </c>
      <c r="F460" s="7">
        <v>37.06</v>
      </c>
      <c r="G460" s="7">
        <v>35.049999999999997</v>
      </c>
      <c r="H460" s="7">
        <v>4006.57</v>
      </c>
      <c r="I460" s="7">
        <v>218.79</v>
      </c>
      <c r="J460" s="7">
        <v>35.630000000000003</v>
      </c>
      <c r="K460" s="7">
        <v>2019.67</v>
      </c>
      <c r="L460" s="7">
        <v>113.63</v>
      </c>
      <c r="M460" s="7">
        <v>36.6</v>
      </c>
      <c r="N460" s="7">
        <v>432.9</v>
      </c>
      <c r="O460" s="7">
        <v>31.95</v>
      </c>
      <c r="P460" s="7">
        <v>43.88</v>
      </c>
      <c r="Q460" s="7">
        <v>656.87</v>
      </c>
      <c r="R460" s="7">
        <v>47.19</v>
      </c>
      <c r="S460" s="7">
        <v>59.09</v>
      </c>
      <c r="T460" s="7">
        <v>447.82</v>
      </c>
      <c r="U460" s="7">
        <v>38.11</v>
      </c>
      <c r="V460" s="7">
        <v>54.22</v>
      </c>
      <c r="W460" s="7">
        <v>908.72</v>
      </c>
      <c r="X460" s="7">
        <v>65.67</v>
      </c>
      <c r="Y460" s="7">
        <v>69.319999999999993</v>
      </c>
      <c r="Z460" s="7">
        <v>642.21</v>
      </c>
      <c r="AA460" s="7">
        <v>54.88</v>
      </c>
      <c r="AB460" s="7">
        <v>68.540000000000006</v>
      </c>
      <c r="AC460" s="7">
        <v>1985.17</v>
      </c>
      <c r="AD460" s="7">
        <v>136.55000000000001</v>
      </c>
      <c r="AE460" s="7">
        <v>42.51</v>
      </c>
      <c r="AF460" s="11">
        <f t="shared" si="29"/>
        <v>1237.296</v>
      </c>
      <c r="AG460" s="12">
        <f t="shared" si="30"/>
        <v>1137.0308004251929</v>
      </c>
    </row>
    <row r="461" spans="1:33" x14ac:dyDescent="0.25">
      <c r="A461" s="16" t="s">
        <v>44</v>
      </c>
      <c r="B461" s="7">
        <v>1.405</v>
      </c>
      <c r="C461" s="7">
        <v>7.9000000000000001E-2</v>
      </c>
      <c r="D461" s="7">
        <v>2.1700000000000001E-2</v>
      </c>
      <c r="E461" s="7">
        <v>1.6819999999999999</v>
      </c>
      <c r="F461" s="7">
        <v>9.4E-2</v>
      </c>
      <c r="G461" s="7">
        <v>1.8599999999999998E-2</v>
      </c>
      <c r="H461" s="7">
        <v>1.99</v>
      </c>
      <c r="I461" s="7">
        <v>0.11</v>
      </c>
      <c r="J461" s="7">
        <v>1.8200000000000001E-2</v>
      </c>
      <c r="K461" s="7">
        <v>0.83299999999999996</v>
      </c>
      <c r="L461" s="7">
        <v>5.1999999999999998E-2</v>
      </c>
      <c r="M461" s="7">
        <v>1.7000000000000001E-2</v>
      </c>
      <c r="N461" s="7">
        <v>0.56999999999999995</v>
      </c>
      <c r="O461" s="7">
        <v>4.1000000000000002E-2</v>
      </c>
      <c r="P461" s="7">
        <v>2.1100000000000001E-2</v>
      </c>
      <c r="Q461" s="7">
        <v>0.44900000000000001</v>
      </c>
      <c r="R461" s="7">
        <v>3.7999999999999999E-2</v>
      </c>
      <c r="S461" s="7">
        <v>2.86E-2</v>
      </c>
      <c r="T461" s="7">
        <v>0.249</v>
      </c>
      <c r="U461" s="7">
        <v>2.7E-2</v>
      </c>
      <c r="V461" s="7">
        <v>2.63E-2</v>
      </c>
      <c r="W461" s="7">
        <v>0.62</v>
      </c>
      <c r="X461" s="7">
        <v>5.5E-2</v>
      </c>
      <c r="Y461" s="7">
        <v>3.1800000000000002E-2</v>
      </c>
      <c r="Z461" s="7">
        <v>0.629</v>
      </c>
      <c r="AA461" s="7">
        <v>6.2E-2</v>
      </c>
      <c r="AB461" s="7">
        <v>3.3300000000000003E-2</v>
      </c>
      <c r="AC461" s="7">
        <v>0.89400000000000002</v>
      </c>
      <c r="AD461" s="7">
        <v>8.4000000000000005E-2</v>
      </c>
      <c r="AE461" s="7">
        <v>2.1299999999999999E-2</v>
      </c>
      <c r="AF461" s="11">
        <f t="shared" si="29"/>
        <v>0.93209999999999993</v>
      </c>
      <c r="AG461" s="12">
        <f t="shared" si="30"/>
        <v>0.57123773023535862</v>
      </c>
    </row>
    <row r="462" spans="1:33" x14ac:dyDescent="0.25">
      <c r="A462" s="16" t="s">
        <v>45</v>
      </c>
      <c r="B462" s="7">
        <v>264.02999999999997</v>
      </c>
      <c r="C462" s="7">
        <v>12.44</v>
      </c>
      <c r="D462" s="7">
        <v>0.14899999999999999</v>
      </c>
      <c r="E462" s="7">
        <v>194.59</v>
      </c>
      <c r="F462" s="7">
        <v>9.6300000000000008</v>
      </c>
      <c r="G462" s="7">
        <v>0.20100000000000001</v>
      </c>
      <c r="H462" s="7">
        <v>182.85</v>
      </c>
      <c r="I462" s="7">
        <v>9.4700000000000006</v>
      </c>
      <c r="J462" s="7">
        <v>0.20699999999999999</v>
      </c>
      <c r="K462" s="7">
        <v>112.13</v>
      </c>
      <c r="L462" s="7">
        <v>6.16</v>
      </c>
      <c r="M462" s="7">
        <v>0.183</v>
      </c>
      <c r="N462" s="7">
        <v>74.27</v>
      </c>
      <c r="O462" s="7">
        <v>4.4000000000000004</v>
      </c>
      <c r="P462" s="7">
        <v>0.223</v>
      </c>
      <c r="Q462" s="7">
        <v>150.88</v>
      </c>
      <c r="R462" s="7">
        <v>9.4</v>
      </c>
      <c r="S462" s="7">
        <v>0.27500000000000002</v>
      </c>
      <c r="T462" s="7">
        <v>115.51</v>
      </c>
      <c r="U462" s="7">
        <v>7.71</v>
      </c>
      <c r="V462" s="7">
        <v>0.247</v>
      </c>
      <c r="W462" s="7">
        <v>204.26</v>
      </c>
      <c r="X462" s="7">
        <v>14.43</v>
      </c>
      <c r="Y462" s="7">
        <v>0.316</v>
      </c>
      <c r="Z462" s="7">
        <v>143.36000000000001</v>
      </c>
      <c r="AA462" s="7">
        <v>10.92</v>
      </c>
      <c r="AB462" s="7">
        <v>0.32</v>
      </c>
      <c r="AC462" s="7">
        <v>190.52</v>
      </c>
      <c r="AD462" s="7">
        <v>15.34</v>
      </c>
      <c r="AE462" s="7">
        <v>0.246</v>
      </c>
      <c r="AF462" s="11">
        <f t="shared" si="29"/>
        <v>163.24</v>
      </c>
      <c r="AG462" s="12">
        <f t="shared" si="30"/>
        <v>55.08263226987048</v>
      </c>
    </row>
    <row r="463" spans="1:33" x14ac:dyDescent="0.25">
      <c r="A463" s="16" t="s">
        <v>46</v>
      </c>
      <c r="B463" s="7">
        <v>1142.27</v>
      </c>
      <c r="C463" s="7">
        <v>46.17</v>
      </c>
      <c r="D463" s="7">
        <v>1.6199999999999999E-2</v>
      </c>
      <c r="E463" s="7">
        <v>1396.49</v>
      </c>
      <c r="F463" s="7">
        <v>58.52</v>
      </c>
      <c r="G463" s="7">
        <v>1.67E-2</v>
      </c>
      <c r="H463" s="7">
        <v>1120.5899999999999</v>
      </c>
      <c r="I463" s="7">
        <v>48.95</v>
      </c>
      <c r="J463" s="7">
        <v>1.7000000000000001E-2</v>
      </c>
      <c r="K463" s="7">
        <v>1069.96</v>
      </c>
      <c r="L463" s="7">
        <v>48.95</v>
      </c>
      <c r="M463" s="7">
        <v>2.1299999999999999E-2</v>
      </c>
      <c r="N463" s="7">
        <v>1191.93</v>
      </c>
      <c r="O463" s="7">
        <v>57.33</v>
      </c>
      <c r="P463" s="7">
        <v>2.1499999999999998E-2</v>
      </c>
      <c r="Q463" s="7">
        <v>1046.3</v>
      </c>
      <c r="R463" s="7">
        <v>53.06</v>
      </c>
      <c r="S463" s="7">
        <v>2.9100000000000001E-2</v>
      </c>
      <c r="T463" s="7">
        <v>1367.71</v>
      </c>
      <c r="U463" s="7">
        <v>73.260000000000005</v>
      </c>
      <c r="V463" s="7">
        <v>2.3199999999999998E-2</v>
      </c>
      <c r="W463" s="7">
        <v>1044.19</v>
      </c>
      <c r="X463" s="7">
        <v>59.18</v>
      </c>
      <c r="Y463" s="7">
        <v>3.2599999999999997E-2</v>
      </c>
      <c r="Z463" s="7">
        <v>1147.92</v>
      </c>
      <c r="AA463" s="7">
        <v>68.91</v>
      </c>
      <c r="AB463" s="7">
        <v>2.8199999999999999E-2</v>
      </c>
      <c r="AC463" s="7">
        <v>1028.21</v>
      </c>
      <c r="AD463" s="7">
        <v>65.41</v>
      </c>
      <c r="AE463" s="7">
        <v>2.0299999999999999E-2</v>
      </c>
      <c r="AF463" s="11">
        <f t="shared" si="29"/>
        <v>1155.557</v>
      </c>
      <c r="AG463" s="12">
        <f t="shared" si="30"/>
        <v>130.69130967028079</v>
      </c>
    </row>
    <row r="464" spans="1:33" x14ac:dyDescent="0.25">
      <c r="A464" s="16" t="s">
        <v>47</v>
      </c>
      <c r="B464" s="7">
        <v>36.81</v>
      </c>
      <c r="C464" s="7">
        <v>2.04</v>
      </c>
      <c r="D464" s="7">
        <v>0.83399999999999996</v>
      </c>
      <c r="E464" s="7">
        <v>79.55</v>
      </c>
      <c r="F464" s="7">
        <v>4.3899999999999997</v>
      </c>
      <c r="G464" s="7">
        <v>0.67800000000000005</v>
      </c>
      <c r="H464" s="7">
        <v>412.42</v>
      </c>
      <c r="I464" s="7">
        <v>23.58</v>
      </c>
      <c r="J464" s="7">
        <v>0.69699999999999995</v>
      </c>
      <c r="K464" s="7">
        <v>602.29</v>
      </c>
      <c r="L464" s="7">
        <v>36.69</v>
      </c>
      <c r="M464" s="7">
        <v>0.70199999999999996</v>
      </c>
      <c r="N464" s="7">
        <v>926.82</v>
      </c>
      <c r="O464" s="7">
        <v>60.38</v>
      </c>
      <c r="P464" s="7">
        <v>0.85</v>
      </c>
      <c r="Q464" s="7">
        <v>306.60000000000002</v>
      </c>
      <c r="R464" s="7">
        <v>21.46</v>
      </c>
      <c r="S464" s="7">
        <v>1.1399999999999999</v>
      </c>
      <c r="T464" s="7">
        <v>344.14</v>
      </c>
      <c r="U464" s="7">
        <v>25.79</v>
      </c>
      <c r="V464" s="7">
        <v>0.998</v>
      </c>
      <c r="W464" s="7">
        <v>38.81</v>
      </c>
      <c r="X464" s="7">
        <v>3.25</v>
      </c>
      <c r="Y464" s="7">
        <v>1.37</v>
      </c>
      <c r="Z464" s="7">
        <v>593.27</v>
      </c>
      <c r="AA464" s="7">
        <v>50.92</v>
      </c>
      <c r="AB464" s="7">
        <v>1.29</v>
      </c>
      <c r="AC464" s="7">
        <v>177.01</v>
      </c>
      <c r="AD464" s="7">
        <v>16.309999999999999</v>
      </c>
      <c r="AE464" s="7">
        <v>0.77500000000000002</v>
      </c>
      <c r="AF464" s="11">
        <f t="shared" si="29"/>
        <v>351.77199999999993</v>
      </c>
      <c r="AG464" s="12">
        <f t="shared" si="30"/>
        <v>290.4652475598416</v>
      </c>
    </row>
    <row r="465" spans="1:33" x14ac:dyDescent="0.25">
      <c r="A465" s="16" t="s">
        <v>48</v>
      </c>
      <c r="B465" s="7">
        <v>202.9</v>
      </c>
      <c r="C465" s="7">
        <v>9.24</v>
      </c>
      <c r="D465" s="7">
        <v>0.20599999999999999</v>
      </c>
      <c r="E465" s="7">
        <v>198.91</v>
      </c>
      <c r="F465" s="7">
        <v>9.4700000000000006</v>
      </c>
      <c r="G465" s="7">
        <v>0.16200000000000001</v>
      </c>
      <c r="H465" s="7">
        <v>220.78</v>
      </c>
      <c r="I465" s="7">
        <v>11.06</v>
      </c>
      <c r="J465" s="7">
        <v>0.16700000000000001</v>
      </c>
      <c r="K465" s="7">
        <v>292.11</v>
      </c>
      <c r="L465" s="7">
        <v>15.47</v>
      </c>
      <c r="M465" s="7">
        <v>0.16800000000000001</v>
      </c>
      <c r="N465" s="7">
        <v>33.799999999999997</v>
      </c>
      <c r="O465" s="7">
        <v>1.91</v>
      </c>
      <c r="P465" s="7">
        <v>0.2</v>
      </c>
      <c r="Q465" s="7">
        <v>119.66</v>
      </c>
      <c r="R465" s="7">
        <v>7.16</v>
      </c>
      <c r="S465" s="7">
        <v>0.27100000000000002</v>
      </c>
      <c r="T465" s="7">
        <v>118.91</v>
      </c>
      <c r="U465" s="7">
        <v>7.58</v>
      </c>
      <c r="V465" s="7">
        <v>0.245</v>
      </c>
      <c r="W465" s="7">
        <v>145.71</v>
      </c>
      <c r="X465" s="7">
        <v>9.89</v>
      </c>
      <c r="Y465" s="7">
        <v>0.32500000000000001</v>
      </c>
      <c r="Z465" s="7">
        <v>66.52</v>
      </c>
      <c r="AA465" s="7">
        <v>4.83</v>
      </c>
      <c r="AB465" s="7">
        <v>0.318</v>
      </c>
      <c r="AC465" s="7">
        <v>261.31</v>
      </c>
      <c r="AD465" s="7">
        <v>20.14</v>
      </c>
      <c r="AE465" s="7">
        <v>0.2</v>
      </c>
      <c r="AF465" s="11">
        <f t="shared" si="29"/>
        <v>166.06100000000001</v>
      </c>
      <c r="AG465" s="12">
        <f t="shared" si="30"/>
        <v>83.388565489786671</v>
      </c>
    </row>
    <row r="466" spans="1:33" x14ac:dyDescent="0.25">
      <c r="A466" s="16" t="s">
        <v>49</v>
      </c>
      <c r="B466" s="7">
        <v>62.53</v>
      </c>
      <c r="C466" s="7">
        <v>2.39</v>
      </c>
      <c r="D466" s="7">
        <v>1.0500000000000001E-2</v>
      </c>
      <c r="E466" s="7">
        <v>53.61</v>
      </c>
      <c r="F466" s="7">
        <v>2.1</v>
      </c>
      <c r="G466" s="7">
        <v>4.79E-3</v>
      </c>
      <c r="H466" s="7">
        <v>45.32</v>
      </c>
      <c r="I466" s="7">
        <v>1.83</v>
      </c>
      <c r="J466" s="7">
        <v>7.1999999999999998E-3</v>
      </c>
      <c r="K466" s="7">
        <v>35.22</v>
      </c>
      <c r="L466" s="7">
        <v>1.47</v>
      </c>
      <c r="M466" s="7">
        <v>3.9699999999999996E-3</v>
      </c>
      <c r="N466" s="7">
        <v>63.93</v>
      </c>
      <c r="O466" s="7">
        <v>2.77</v>
      </c>
      <c r="P466" s="7">
        <v>1.23E-2</v>
      </c>
      <c r="Q466" s="7">
        <v>68.2</v>
      </c>
      <c r="R466" s="7">
        <v>3.08</v>
      </c>
      <c r="S466" s="7">
        <v>1.12E-2</v>
      </c>
      <c r="T466" s="7">
        <v>62.22</v>
      </c>
      <c r="U466" s="7">
        <v>2.94</v>
      </c>
      <c r="V466" s="7">
        <v>1.2800000000000001E-2</v>
      </c>
      <c r="W466" s="7">
        <v>63.73</v>
      </c>
      <c r="X466" s="7">
        <v>3.15</v>
      </c>
      <c r="Y466" s="7">
        <v>1.18E-2</v>
      </c>
      <c r="Z466" s="7">
        <v>63.08</v>
      </c>
      <c r="AA466" s="7">
        <v>3.28</v>
      </c>
      <c r="AB466" s="7">
        <v>1.9699999999999999E-2</v>
      </c>
      <c r="AC466" s="7">
        <v>42.44</v>
      </c>
      <c r="AD466" s="7">
        <v>2.3199999999999998</v>
      </c>
      <c r="AE466" s="7">
        <v>1.47E-2</v>
      </c>
      <c r="AF466" s="11">
        <f t="shared" si="29"/>
        <v>56.027999999999999</v>
      </c>
      <c r="AG466" s="12">
        <f t="shared" si="30"/>
        <v>11.246639794474898</v>
      </c>
    </row>
    <row r="467" spans="1:33" x14ac:dyDescent="0.25">
      <c r="A467" s="16" t="s">
        <v>50</v>
      </c>
      <c r="B467" s="7">
        <v>166.97</v>
      </c>
      <c r="C467" s="7">
        <v>9.24</v>
      </c>
      <c r="D467" s="7">
        <v>3.8899999999999997E-2</v>
      </c>
      <c r="E467" s="7">
        <v>135.13</v>
      </c>
      <c r="F467" s="7">
        <v>7.92</v>
      </c>
      <c r="G467" s="7">
        <v>3.6600000000000001E-2</v>
      </c>
      <c r="H467" s="7">
        <v>127.79</v>
      </c>
      <c r="I467" s="7">
        <v>7.95</v>
      </c>
      <c r="J467" s="7">
        <v>3.9E-2</v>
      </c>
      <c r="K467" s="7">
        <v>133.80000000000001</v>
      </c>
      <c r="L467" s="7">
        <v>8.89</v>
      </c>
      <c r="M467" s="7">
        <v>2.4899999999999999E-2</v>
      </c>
      <c r="N467" s="7">
        <v>125.85</v>
      </c>
      <c r="O467" s="7">
        <v>8.9700000000000006</v>
      </c>
      <c r="P467" s="7">
        <v>3.7100000000000001E-2</v>
      </c>
      <c r="Q467" s="7">
        <v>145.63999999999999</v>
      </c>
      <c r="R467" s="7">
        <v>11.14</v>
      </c>
      <c r="S467" s="7">
        <v>5.7599999999999998E-2</v>
      </c>
      <c r="T467" s="7">
        <v>151.27000000000001</v>
      </c>
      <c r="U467" s="7">
        <v>12.41</v>
      </c>
      <c r="V467" s="7">
        <v>3.8399999999999997E-2</v>
      </c>
      <c r="W467" s="7">
        <v>130.76</v>
      </c>
      <c r="X467" s="7">
        <v>11.52</v>
      </c>
      <c r="Y467" s="7">
        <v>9.3700000000000006E-2</v>
      </c>
      <c r="Z467" s="7">
        <v>120.94</v>
      </c>
      <c r="AA467" s="7">
        <v>11.43</v>
      </c>
      <c r="AB467" s="7">
        <v>9.7199999999999995E-2</v>
      </c>
      <c r="AC467" s="7">
        <v>137.54</v>
      </c>
      <c r="AD467" s="7">
        <v>13.9</v>
      </c>
      <c r="AE467" s="7">
        <v>6.0400000000000002E-2</v>
      </c>
      <c r="AF467" s="11">
        <f t="shared" si="29"/>
        <v>137.56900000000002</v>
      </c>
      <c r="AG467" s="12">
        <f t="shared" si="30"/>
        <v>13.716502996188368</v>
      </c>
    </row>
    <row r="468" spans="1:33" x14ac:dyDescent="0.25">
      <c r="A468" s="16" t="s">
        <v>51</v>
      </c>
      <c r="B468" s="7">
        <v>7.4</v>
      </c>
      <c r="C468" s="7">
        <v>0.47</v>
      </c>
      <c r="D468" s="7">
        <v>9.7100000000000006E-2</v>
      </c>
      <c r="E468" s="7">
        <v>1.1499999999999999</v>
      </c>
      <c r="F468" s="7">
        <v>0.12</v>
      </c>
      <c r="G468" s="7">
        <v>7.1499999999999994E-2</v>
      </c>
      <c r="H468" s="7">
        <v>0.84699999999999998</v>
      </c>
      <c r="I468" s="7">
        <v>8.7999999999999995E-2</v>
      </c>
      <c r="J468" s="7">
        <v>7.22E-2</v>
      </c>
      <c r="K468" s="7">
        <v>3.59</v>
      </c>
      <c r="L468" s="7">
        <v>0.26</v>
      </c>
      <c r="M468" s="7">
        <v>7.1900000000000006E-2</v>
      </c>
      <c r="N468" s="7">
        <v>1.19</v>
      </c>
      <c r="O468" s="7">
        <v>0.12</v>
      </c>
      <c r="P468" s="7">
        <v>9.4200000000000006E-2</v>
      </c>
      <c r="Q468" s="7">
        <v>2.56</v>
      </c>
      <c r="R468" s="7">
        <v>0.24</v>
      </c>
      <c r="S468" s="7">
        <v>0.129</v>
      </c>
      <c r="T468" s="7">
        <v>2.5499999999999998</v>
      </c>
      <c r="U468" s="7">
        <v>0.25</v>
      </c>
      <c r="V468" s="7">
        <v>0.11700000000000001</v>
      </c>
      <c r="W468" s="7">
        <v>0.66</v>
      </c>
      <c r="X468" s="7">
        <v>0.12</v>
      </c>
      <c r="Y468" s="7">
        <v>0.17399999999999999</v>
      </c>
      <c r="Z468" s="7">
        <v>0.39</v>
      </c>
      <c r="AA468" s="7">
        <v>0.1</v>
      </c>
      <c r="AB468" s="7">
        <v>0.122</v>
      </c>
      <c r="AC468" s="7">
        <v>14.48</v>
      </c>
      <c r="AD468" s="7">
        <v>1.45</v>
      </c>
      <c r="AE468" s="7">
        <v>7.6600000000000001E-2</v>
      </c>
      <c r="AF468" s="11">
        <f t="shared" si="29"/>
        <v>3.4817</v>
      </c>
      <c r="AG468" s="12">
        <f t="shared" si="30"/>
        <v>4.3867978716447231</v>
      </c>
    </row>
    <row r="469" spans="1:33" x14ac:dyDescent="0.25">
      <c r="A469" s="16" t="s">
        <v>52</v>
      </c>
      <c r="B469" s="7">
        <v>41.68</v>
      </c>
      <c r="C469" s="7">
        <v>2.06</v>
      </c>
      <c r="D469" s="7">
        <v>0.20799999999999999</v>
      </c>
      <c r="E469" s="7">
        <v>17.43</v>
      </c>
      <c r="F469" s="7">
        <v>0.94</v>
      </c>
      <c r="G469" s="7">
        <v>0.14099999999999999</v>
      </c>
      <c r="H469" s="7">
        <v>16.22</v>
      </c>
      <c r="I469" s="7">
        <v>0.87</v>
      </c>
      <c r="J469" s="7">
        <v>0.14099999999999999</v>
      </c>
      <c r="K469" s="7">
        <v>17.54</v>
      </c>
      <c r="L469" s="7">
        <v>0.95</v>
      </c>
      <c r="M469" s="7">
        <v>0.13100000000000001</v>
      </c>
      <c r="N469" s="7">
        <v>14.7</v>
      </c>
      <c r="O469" s="7">
        <v>0.86</v>
      </c>
      <c r="P469" s="7">
        <v>0.122</v>
      </c>
      <c r="Q469" s="7">
        <v>20.58</v>
      </c>
      <c r="R469" s="7">
        <v>1.24</v>
      </c>
      <c r="S469" s="7">
        <v>0.214</v>
      </c>
      <c r="T469" s="7">
        <v>25.1</v>
      </c>
      <c r="U469" s="7">
        <v>1.57</v>
      </c>
      <c r="V469" s="7">
        <v>0.217</v>
      </c>
      <c r="W469" s="7">
        <v>15.65</v>
      </c>
      <c r="X469" s="7">
        <v>1.07</v>
      </c>
      <c r="Y469" s="7">
        <v>0.25700000000000001</v>
      </c>
      <c r="Z469" s="7">
        <v>10.99</v>
      </c>
      <c r="AA469" s="7">
        <v>0.86</v>
      </c>
      <c r="AB469" s="7">
        <v>0.23200000000000001</v>
      </c>
      <c r="AC469" s="7">
        <v>14.4</v>
      </c>
      <c r="AD469" s="7">
        <v>1.1000000000000001</v>
      </c>
      <c r="AE469" s="7">
        <v>0.17799999999999999</v>
      </c>
      <c r="AF469" s="11">
        <f t="shared" si="29"/>
        <v>19.429000000000002</v>
      </c>
      <c r="AG469" s="12">
        <f t="shared" si="30"/>
        <v>8.6897506037604693</v>
      </c>
    </row>
    <row r="470" spans="1:33" x14ac:dyDescent="0.25">
      <c r="A470" s="16" t="s">
        <v>53</v>
      </c>
      <c r="B470" s="7">
        <v>56.35</v>
      </c>
      <c r="C470" s="7">
        <v>2.16</v>
      </c>
      <c r="D470" s="7">
        <v>1.2500000000000001E-2</v>
      </c>
      <c r="E470" s="7">
        <v>51.97</v>
      </c>
      <c r="F470" s="7">
        <v>2.0499999999999998</v>
      </c>
      <c r="G470" s="7">
        <v>1.54E-2</v>
      </c>
      <c r="H470" s="7">
        <v>38.14</v>
      </c>
      <c r="I470" s="7">
        <v>1.55</v>
      </c>
      <c r="J470" s="7">
        <v>1.4800000000000001E-2</v>
      </c>
      <c r="K470" s="7">
        <v>41.84</v>
      </c>
      <c r="L470" s="7">
        <v>1.76</v>
      </c>
      <c r="M470" s="7">
        <v>9.4400000000000005E-3</v>
      </c>
      <c r="N470" s="7">
        <v>34.79</v>
      </c>
      <c r="O470" s="7">
        <v>1.54</v>
      </c>
      <c r="P470" s="7">
        <v>1.6299999999999999E-2</v>
      </c>
      <c r="Q470" s="7">
        <v>44.47</v>
      </c>
      <c r="R470" s="7">
        <v>2.0499999999999998</v>
      </c>
      <c r="S470" s="7">
        <v>1.7299999999999999E-2</v>
      </c>
      <c r="T470" s="7">
        <v>56.51</v>
      </c>
      <c r="U470" s="7">
        <v>2.73</v>
      </c>
      <c r="V470" s="7">
        <v>1.84E-2</v>
      </c>
      <c r="W470" s="7">
        <v>50.71</v>
      </c>
      <c r="X470" s="7">
        <v>2.58</v>
      </c>
      <c r="Y470" s="7">
        <v>2.35E-2</v>
      </c>
      <c r="Z470" s="7">
        <v>36.6</v>
      </c>
      <c r="AA470" s="7">
        <v>1.98</v>
      </c>
      <c r="AB470" s="7">
        <v>2.06E-2</v>
      </c>
      <c r="AC470" s="7">
        <v>40.18</v>
      </c>
      <c r="AD470" s="7">
        <v>2.27</v>
      </c>
      <c r="AE470" s="7">
        <v>2.0199999999999999E-2</v>
      </c>
      <c r="AF470" s="11">
        <f t="shared" si="29"/>
        <v>45.155999999999992</v>
      </c>
      <c r="AG470" s="12">
        <f t="shared" si="30"/>
        <v>8.1486661485178562</v>
      </c>
    </row>
    <row r="471" spans="1:33" x14ac:dyDescent="0.25">
      <c r="A471" s="16" t="s">
        <v>54</v>
      </c>
      <c r="B471" s="7" t="s">
        <v>166</v>
      </c>
      <c r="C471" s="7" t="s">
        <v>167</v>
      </c>
      <c r="D471" s="7" t="s">
        <v>167</v>
      </c>
      <c r="E471" s="7" t="s">
        <v>166</v>
      </c>
      <c r="F471" s="7" t="s">
        <v>167</v>
      </c>
      <c r="G471" s="7" t="s">
        <v>167</v>
      </c>
      <c r="H471" s="7">
        <v>0.98</v>
      </c>
      <c r="I471" s="7">
        <v>0.23</v>
      </c>
      <c r="J471" s="7">
        <v>0.46500000000000002</v>
      </c>
      <c r="K471" s="7">
        <v>0.76</v>
      </c>
      <c r="L471" s="7">
        <v>0.22</v>
      </c>
      <c r="M471" s="7">
        <v>0.47799999999999998</v>
      </c>
      <c r="N471" s="7" t="s">
        <v>166</v>
      </c>
      <c r="O471" s="7">
        <v>0.25</v>
      </c>
      <c r="P471" s="7">
        <v>0.57499999999999996</v>
      </c>
      <c r="Q471" s="7" t="s">
        <v>166</v>
      </c>
      <c r="R471" s="7" t="s">
        <v>167</v>
      </c>
      <c r="S471" s="7" t="s">
        <v>167</v>
      </c>
      <c r="T471" s="7">
        <v>1.71</v>
      </c>
      <c r="U471" s="7">
        <v>0.37</v>
      </c>
      <c r="V471" s="7">
        <v>0.67200000000000004</v>
      </c>
      <c r="W471" s="7">
        <v>1.61</v>
      </c>
      <c r="X471" s="7">
        <v>0.43</v>
      </c>
      <c r="Y471" s="7">
        <v>0.86199999999999999</v>
      </c>
      <c r="Z471" s="7" t="s">
        <v>166</v>
      </c>
      <c r="AA471" s="7" t="s">
        <v>167</v>
      </c>
      <c r="AB471" s="7" t="s">
        <v>167</v>
      </c>
      <c r="AC471" s="7">
        <v>1.56</v>
      </c>
      <c r="AD471" s="7">
        <v>0.35</v>
      </c>
      <c r="AE471" s="7">
        <v>0.52400000000000002</v>
      </c>
      <c r="AF471" s="11">
        <f t="shared" si="29"/>
        <v>1.3240000000000003</v>
      </c>
      <c r="AG471" s="12">
        <f t="shared" si="30"/>
        <v>0.42512351146460908</v>
      </c>
    </row>
    <row r="472" spans="1:33" x14ac:dyDescent="0.25">
      <c r="A472" s="16" t="s">
        <v>55</v>
      </c>
      <c r="B472" s="7">
        <v>0.3</v>
      </c>
      <c r="C472" s="7">
        <v>2.1999999999999999E-2</v>
      </c>
      <c r="D472" s="7">
        <v>1.9300000000000001E-3</v>
      </c>
      <c r="E472" s="7">
        <v>0.21</v>
      </c>
      <c r="F472" s="7">
        <v>1.7000000000000001E-2</v>
      </c>
      <c r="G472" s="7">
        <v>5.0400000000000002E-3</v>
      </c>
      <c r="H472" s="7">
        <v>9.8400000000000001E-2</v>
      </c>
      <c r="I472" s="7">
        <v>9.2999999999999992E-3</v>
      </c>
      <c r="J472" s="7">
        <v>4.1399999999999996E-3</v>
      </c>
      <c r="K472" s="7">
        <v>0.27100000000000002</v>
      </c>
      <c r="L472" s="7">
        <v>1.9E-2</v>
      </c>
      <c r="M472" s="7">
        <v>5.3299999999999997E-3</v>
      </c>
      <c r="N472" s="7">
        <v>7.4999999999999997E-3</v>
      </c>
      <c r="O472" s="7">
        <v>3.3999999999999998E-3</v>
      </c>
      <c r="P472" s="7">
        <v>5.8700000000000002E-3</v>
      </c>
      <c r="Q472" s="7">
        <v>7.7999999999999996E-3</v>
      </c>
      <c r="R472" s="7">
        <v>3.8E-3</v>
      </c>
      <c r="S472" s="7">
        <v>6.4200000000000004E-3</v>
      </c>
      <c r="T472" s="7">
        <v>1.15E-2</v>
      </c>
      <c r="U472" s="7">
        <v>4.0000000000000001E-3</v>
      </c>
      <c r="V472" s="7">
        <v>4.4099999999999999E-3</v>
      </c>
      <c r="W472" s="7" t="s">
        <v>166</v>
      </c>
      <c r="X472" s="7" t="s">
        <v>167</v>
      </c>
      <c r="Y472" s="7" t="s">
        <v>167</v>
      </c>
      <c r="Z472" s="7">
        <v>7.6E-3</v>
      </c>
      <c r="AA472" s="7">
        <v>4.8999999999999998E-3</v>
      </c>
      <c r="AB472" s="7">
        <v>6.9899999999999997E-3</v>
      </c>
      <c r="AC472" s="7">
        <v>6.6000000000000003E-2</v>
      </c>
      <c r="AD472" s="7">
        <v>1.0999999999999999E-2</v>
      </c>
      <c r="AE472" s="7">
        <v>5.1799999999999997E-3</v>
      </c>
      <c r="AF472" s="11">
        <f t="shared" si="29"/>
        <v>0.10886666666666667</v>
      </c>
      <c r="AG472" s="12">
        <f t="shared" si="30"/>
        <v>0.12000994750436315</v>
      </c>
    </row>
    <row r="473" spans="1:33" x14ac:dyDescent="0.25">
      <c r="A473" s="16" t="s">
        <v>56</v>
      </c>
      <c r="B473" s="7">
        <v>1.94</v>
      </c>
      <c r="C473" s="7">
        <v>0.1</v>
      </c>
      <c r="D473" s="7">
        <v>9.7699999999999992E-3</v>
      </c>
      <c r="E473" s="7">
        <v>3.9E-2</v>
      </c>
      <c r="F473" s="7">
        <v>9.7000000000000003E-3</v>
      </c>
      <c r="G473" s="7">
        <v>9.3299999999999998E-3</v>
      </c>
      <c r="H473" s="7">
        <v>9.4E-2</v>
      </c>
      <c r="I473" s="7">
        <v>1.2E-2</v>
      </c>
      <c r="J473" s="7">
        <v>6.9899999999999997E-3</v>
      </c>
      <c r="K473" s="7">
        <v>0.32</v>
      </c>
      <c r="L473" s="7">
        <v>2.3E-2</v>
      </c>
      <c r="M473" s="7">
        <v>1.0500000000000001E-2</v>
      </c>
      <c r="N473" s="7">
        <v>2.0199999999999999E-2</v>
      </c>
      <c r="O473" s="7">
        <v>5.8999999999999999E-3</v>
      </c>
      <c r="P473" s="7">
        <v>5.7099999999999998E-3</v>
      </c>
      <c r="Q473" s="7">
        <v>2.98E-2</v>
      </c>
      <c r="R473" s="7">
        <v>8.5000000000000006E-3</v>
      </c>
      <c r="S473" s="7">
        <v>9.3699999999999999E-3</v>
      </c>
      <c r="T473" s="7" t="s">
        <v>166</v>
      </c>
      <c r="U473" s="7" t="s">
        <v>167</v>
      </c>
      <c r="V473" s="7" t="s">
        <v>167</v>
      </c>
      <c r="W473" s="7">
        <v>3.9E-2</v>
      </c>
      <c r="X473" s="7">
        <v>1.2999999999999999E-2</v>
      </c>
      <c r="Y473" s="7">
        <v>1.8599999999999998E-2</v>
      </c>
      <c r="Z473" s="7">
        <v>5.5E-2</v>
      </c>
      <c r="AA473" s="7">
        <v>1.7000000000000001E-2</v>
      </c>
      <c r="AB473" s="7">
        <v>2.1399999999999999E-2</v>
      </c>
      <c r="AC473" s="7">
        <v>0.223</v>
      </c>
      <c r="AD473" s="7">
        <v>2.9000000000000001E-2</v>
      </c>
      <c r="AE473" s="7">
        <v>8.4499999999999992E-3</v>
      </c>
      <c r="AF473" s="11">
        <f t="shared" si="29"/>
        <v>0.30666666666666664</v>
      </c>
      <c r="AG473" s="12">
        <f t="shared" si="30"/>
        <v>0.6210402643951517</v>
      </c>
    </row>
    <row r="474" spans="1:33" x14ac:dyDescent="0.25">
      <c r="A474" s="16" t="s">
        <v>57</v>
      </c>
      <c r="B474" s="7">
        <v>3.4200000000000001E-2</v>
      </c>
      <c r="C474" s="7">
        <v>7.0000000000000001E-3</v>
      </c>
      <c r="D474" s="7">
        <v>5.8599999999999998E-3</v>
      </c>
      <c r="E474" s="7">
        <v>2.7000000000000001E-3</v>
      </c>
      <c r="F474" s="7">
        <v>2.0999999999999999E-3</v>
      </c>
      <c r="G474" s="7">
        <v>2.5899999999999999E-3</v>
      </c>
      <c r="H474" s="7">
        <v>5.1700000000000003E-2</v>
      </c>
      <c r="I474" s="7">
        <v>6.6E-3</v>
      </c>
      <c r="J474" s="7">
        <v>4.3400000000000001E-3</v>
      </c>
      <c r="K474" s="7">
        <v>1.21E-2</v>
      </c>
      <c r="L474" s="7">
        <v>2.8E-3</v>
      </c>
      <c r="M474" s="7">
        <v>3.2000000000000002E-3</v>
      </c>
      <c r="N474" s="7">
        <v>1.37E-2</v>
      </c>
      <c r="O474" s="7">
        <v>4.1999999999999997E-3</v>
      </c>
      <c r="P474" s="7">
        <v>5.9300000000000004E-3</v>
      </c>
      <c r="Q474" s="7">
        <v>7.7999999999999996E-3</v>
      </c>
      <c r="R474" s="7">
        <v>3.3999999999999998E-3</v>
      </c>
      <c r="S474" s="7">
        <v>4.2399999999999998E-3</v>
      </c>
      <c r="T474" s="7">
        <v>1.61E-2</v>
      </c>
      <c r="U474" s="7">
        <v>4.7999999999999996E-3</v>
      </c>
      <c r="V474" s="7">
        <v>4.3800000000000002E-3</v>
      </c>
      <c r="W474" s="7">
        <v>2.92E-2</v>
      </c>
      <c r="X474" s="7">
        <v>6.6E-3</v>
      </c>
      <c r="Y474" s="7">
        <v>4.8700000000000002E-3</v>
      </c>
      <c r="Z474" s="7" t="s">
        <v>166</v>
      </c>
      <c r="AA474" s="7" t="s">
        <v>167</v>
      </c>
      <c r="AB474" s="7" t="s">
        <v>167</v>
      </c>
      <c r="AC474" s="7">
        <v>2.07E-2</v>
      </c>
      <c r="AD474" s="7">
        <v>6.1999999999999998E-3</v>
      </c>
      <c r="AE474" s="7">
        <v>4.1900000000000001E-3</v>
      </c>
      <c r="AF474" s="11">
        <f t="shared" si="29"/>
        <v>2.0911111111111113E-2</v>
      </c>
      <c r="AG474" s="12">
        <f t="shared" si="30"/>
        <v>1.5205380991974883E-2</v>
      </c>
    </row>
    <row r="475" spans="1:33" x14ac:dyDescent="0.25">
      <c r="A475" s="16" t="s">
        <v>58</v>
      </c>
      <c r="B475" s="7">
        <v>0.19900000000000001</v>
      </c>
      <c r="C475" s="7">
        <v>3.6999999999999998E-2</v>
      </c>
      <c r="D475" s="7">
        <v>2.5399999999999999E-2</v>
      </c>
      <c r="E475" s="7">
        <v>0.17899999999999999</v>
      </c>
      <c r="F475" s="7">
        <v>3.3000000000000002E-2</v>
      </c>
      <c r="G475" s="7">
        <v>2.4899999999999999E-2</v>
      </c>
      <c r="H475" s="7">
        <v>0.107</v>
      </c>
      <c r="I475" s="7">
        <v>0.02</v>
      </c>
      <c r="J475" s="7">
        <v>1.41E-2</v>
      </c>
      <c r="K475" s="7">
        <v>6.5000000000000002E-2</v>
      </c>
      <c r="L475" s="7">
        <v>1.7000000000000001E-2</v>
      </c>
      <c r="M475" s="7">
        <v>2.69E-2</v>
      </c>
      <c r="N475" s="7">
        <v>2.8000000000000001E-2</v>
      </c>
      <c r="O475" s="7">
        <v>1.6E-2</v>
      </c>
      <c r="P475" s="7">
        <v>2.5899999999999999E-2</v>
      </c>
      <c r="Q475" s="7">
        <v>0.14000000000000001</v>
      </c>
      <c r="R475" s="7">
        <v>2.8000000000000001E-2</v>
      </c>
      <c r="S475" s="7">
        <v>1.55E-2</v>
      </c>
      <c r="T475" s="7">
        <v>7.0000000000000007E-2</v>
      </c>
      <c r="U475" s="7">
        <v>2.5000000000000001E-2</v>
      </c>
      <c r="V475" s="7">
        <v>2.92E-2</v>
      </c>
      <c r="W475" s="7">
        <v>6.2E-2</v>
      </c>
      <c r="X475" s="7">
        <v>0.02</v>
      </c>
      <c r="Y475" s="7">
        <v>0</v>
      </c>
      <c r="Z475" s="7" t="s">
        <v>166</v>
      </c>
      <c r="AA475" s="7" t="s">
        <v>167</v>
      </c>
      <c r="AB475" s="7" t="s">
        <v>167</v>
      </c>
      <c r="AC475" s="7">
        <v>3.3000000000000002E-2</v>
      </c>
      <c r="AD475" s="7">
        <v>2.1999999999999999E-2</v>
      </c>
      <c r="AE475" s="7">
        <v>2.64E-2</v>
      </c>
      <c r="AF475" s="11">
        <f t="shared" si="29"/>
        <v>9.8111111111111121E-2</v>
      </c>
      <c r="AG475" s="12">
        <f t="shared" si="30"/>
        <v>6.2149908375725815E-2</v>
      </c>
    </row>
    <row r="476" spans="1:33" x14ac:dyDescent="0.25">
      <c r="A476" s="16" t="s">
        <v>59</v>
      </c>
      <c r="B476" s="7" t="s">
        <v>166</v>
      </c>
      <c r="C476" s="7" t="s">
        <v>167</v>
      </c>
      <c r="D476" s="7" t="s">
        <v>167</v>
      </c>
      <c r="E476" s="7" t="s">
        <v>166</v>
      </c>
      <c r="F476" s="7" t="s">
        <v>167</v>
      </c>
      <c r="G476" s="7" t="s">
        <v>167</v>
      </c>
      <c r="H476" s="7" t="s">
        <v>166</v>
      </c>
      <c r="I476" s="7" t="s">
        <v>167</v>
      </c>
      <c r="J476" s="7" t="s">
        <v>167</v>
      </c>
      <c r="K476" s="7">
        <v>2.8400000000000002E-2</v>
      </c>
      <c r="L476" s="7">
        <v>7.6E-3</v>
      </c>
      <c r="M476" s="7">
        <v>8.3800000000000003E-3</v>
      </c>
      <c r="N476" s="7" t="s">
        <v>166</v>
      </c>
      <c r="O476" s="7" t="s">
        <v>167</v>
      </c>
      <c r="P476" s="7" t="s">
        <v>167</v>
      </c>
      <c r="Q476" s="7">
        <v>4.7E-2</v>
      </c>
      <c r="R476" s="7">
        <v>1.6E-2</v>
      </c>
      <c r="S476" s="7">
        <v>2.1399999999999999E-2</v>
      </c>
      <c r="T476" s="7" t="s">
        <v>166</v>
      </c>
      <c r="U476" s="7" t="s">
        <v>167</v>
      </c>
      <c r="V476" s="7" t="s">
        <v>167</v>
      </c>
      <c r="W476" s="7" t="s">
        <v>166</v>
      </c>
      <c r="X476" s="7" t="s">
        <v>167</v>
      </c>
      <c r="Y476" s="7" t="s">
        <v>167</v>
      </c>
      <c r="Z476" s="7" t="s">
        <v>166</v>
      </c>
      <c r="AA476" s="7" t="s">
        <v>167</v>
      </c>
      <c r="AB476" s="7" t="s">
        <v>167</v>
      </c>
      <c r="AC476" s="7">
        <v>3.5999999999999997E-2</v>
      </c>
      <c r="AD476" s="7">
        <v>1.4999999999999999E-2</v>
      </c>
      <c r="AE476" s="7">
        <v>1.4800000000000001E-2</v>
      </c>
      <c r="AF476" s="11">
        <f t="shared" si="29"/>
        <v>3.7133333333333331E-2</v>
      </c>
      <c r="AG476" s="12">
        <f t="shared" si="30"/>
        <v>9.3516486959965249E-3</v>
      </c>
    </row>
    <row r="477" spans="1:33" x14ac:dyDescent="0.25">
      <c r="A477" s="16" t="s">
        <v>60</v>
      </c>
      <c r="B477" s="7">
        <v>0.57999999999999996</v>
      </c>
      <c r="C477" s="7">
        <v>0.16</v>
      </c>
      <c r="D477" s="7">
        <v>0.22600000000000001</v>
      </c>
      <c r="E477" s="7">
        <v>0.24</v>
      </c>
      <c r="F477" s="7">
        <v>0.14000000000000001</v>
      </c>
      <c r="G477" s="7">
        <v>0.23699999999999999</v>
      </c>
      <c r="H477" s="7" t="s">
        <v>166</v>
      </c>
      <c r="I477" s="7" t="s">
        <v>167</v>
      </c>
      <c r="J477" s="7" t="s">
        <v>167</v>
      </c>
      <c r="K477" s="7" t="s">
        <v>166</v>
      </c>
      <c r="L477" s="7" t="s">
        <v>167</v>
      </c>
      <c r="M477" s="7" t="s">
        <v>167</v>
      </c>
      <c r="N477" s="7" t="s">
        <v>166</v>
      </c>
      <c r="O477" s="7" t="s">
        <v>167</v>
      </c>
      <c r="P477" s="7" t="s">
        <v>167</v>
      </c>
      <c r="Q477" s="7" t="s">
        <v>166</v>
      </c>
      <c r="R477" s="7" t="s">
        <v>167</v>
      </c>
      <c r="S477" s="7" t="s">
        <v>167</v>
      </c>
      <c r="T477" s="7">
        <v>0.37</v>
      </c>
      <c r="U477" s="7">
        <v>0.19</v>
      </c>
      <c r="V477" s="7">
        <v>0.33800000000000002</v>
      </c>
      <c r="W477" s="7" t="s">
        <v>166</v>
      </c>
      <c r="X477" s="7" t="s">
        <v>167</v>
      </c>
      <c r="Y477" s="7" t="s">
        <v>167</v>
      </c>
      <c r="Z477" s="7">
        <v>0.42</v>
      </c>
      <c r="AA477" s="7">
        <v>0.22</v>
      </c>
      <c r="AB477" s="7">
        <v>0.35699999999999998</v>
      </c>
      <c r="AC477" s="7" t="s">
        <v>166</v>
      </c>
      <c r="AD477" s="7" t="s">
        <v>167</v>
      </c>
      <c r="AE477" s="7" t="s">
        <v>167</v>
      </c>
      <c r="AF477" s="11">
        <f t="shared" si="29"/>
        <v>0.40249999999999997</v>
      </c>
      <c r="AG477" s="12">
        <f t="shared" si="30"/>
        <v>0.14056433876817179</v>
      </c>
    </row>
    <row r="478" spans="1:33" x14ac:dyDescent="0.25">
      <c r="A478" s="16" t="s">
        <v>61</v>
      </c>
      <c r="B478" s="7" t="s">
        <v>166</v>
      </c>
      <c r="C478" s="7" t="s">
        <v>167</v>
      </c>
      <c r="D478" s="7" t="s">
        <v>167</v>
      </c>
      <c r="E478" s="7">
        <v>9.7999999999999997E-3</v>
      </c>
      <c r="F478" s="7">
        <v>4.0000000000000001E-3</v>
      </c>
      <c r="G478" s="7">
        <v>4.7600000000000003E-3</v>
      </c>
      <c r="H478" s="7" t="s">
        <v>166</v>
      </c>
      <c r="I478" s="7" t="s">
        <v>167</v>
      </c>
      <c r="J478" s="7" t="s">
        <v>167</v>
      </c>
      <c r="K478" s="7">
        <v>8.8000000000000005E-3</v>
      </c>
      <c r="L478" s="7">
        <v>2.5999999999999999E-3</v>
      </c>
      <c r="M478" s="7">
        <v>3.4099999999999998E-3</v>
      </c>
      <c r="N478" s="7" t="s">
        <v>166</v>
      </c>
      <c r="O478" s="7" t="s">
        <v>167</v>
      </c>
      <c r="P478" s="7" t="s">
        <v>167</v>
      </c>
      <c r="Q478" s="7" t="s">
        <v>166</v>
      </c>
      <c r="R478" s="7" t="s">
        <v>167</v>
      </c>
      <c r="S478" s="7" t="s">
        <v>167</v>
      </c>
      <c r="T478" s="7">
        <v>1.34E-2</v>
      </c>
      <c r="U478" s="7">
        <v>4.4000000000000003E-3</v>
      </c>
      <c r="V478" s="7">
        <v>3.82E-3</v>
      </c>
      <c r="W478" s="7">
        <v>1.61E-2</v>
      </c>
      <c r="X478" s="7">
        <v>5.7000000000000002E-3</v>
      </c>
      <c r="Y478" s="7">
        <v>7.3600000000000002E-3</v>
      </c>
      <c r="Z478" s="7">
        <v>1.49E-2</v>
      </c>
      <c r="AA478" s="7">
        <v>6.7999999999999996E-3</v>
      </c>
      <c r="AB478" s="7">
        <v>8.5199999999999998E-3</v>
      </c>
      <c r="AC478" s="7">
        <v>1.4999999999999999E-2</v>
      </c>
      <c r="AD478" s="7">
        <v>5.4000000000000003E-3</v>
      </c>
      <c r="AE478" s="7">
        <v>3.8500000000000001E-3</v>
      </c>
      <c r="AF478" s="11">
        <f t="shared" si="29"/>
        <v>1.2999999999999999E-2</v>
      </c>
      <c r="AG478" s="12">
        <f t="shared" si="30"/>
        <v>3.0086541841826886E-3</v>
      </c>
    </row>
    <row r="479" spans="1:33" x14ac:dyDescent="0.25">
      <c r="A479" s="16" t="s">
        <v>62</v>
      </c>
      <c r="B479" s="7">
        <v>3.61</v>
      </c>
      <c r="C479" s="7">
        <v>0.2</v>
      </c>
      <c r="D479" s="7">
        <v>0.112</v>
      </c>
      <c r="E479" s="7">
        <v>0.91800000000000004</v>
      </c>
      <c r="F479" s="7">
        <v>0.08</v>
      </c>
      <c r="G479" s="7">
        <v>8.1500000000000003E-2</v>
      </c>
      <c r="H479" s="7">
        <v>0.28199999999999997</v>
      </c>
      <c r="I479" s="7">
        <v>5.0999999999999997E-2</v>
      </c>
      <c r="J479" s="7">
        <v>9.5299999999999996E-2</v>
      </c>
      <c r="K479" s="7">
        <v>0.40500000000000003</v>
      </c>
      <c r="L479" s="7">
        <v>5.0999999999999997E-2</v>
      </c>
      <c r="M479" s="7">
        <v>9.5399999999999999E-2</v>
      </c>
      <c r="N479" s="7">
        <v>0.20200000000000001</v>
      </c>
      <c r="O479" s="7">
        <v>5.8000000000000003E-2</v>
      </c>
      <c r="P479" s="7">
        <v>0.11899999999999999</v>
      </c>
      <c r="Q479" s="7">
        <v>0.56000000000000005</v>
      </c>
      <c r="R479" s="7">
        <v>8.5999999999999993E-2</v>
      </c>
      <c r="S479" s="7">
        <v>0.154</v>
      </c>
      <c r="T479" s="7">
        <v>0.40100000000000002</v>
      </c>
      <c r="U479" s="7">
        <v>8.3000000000000004E-2</v>
      </c>
      <c r="V479" s="7">
        <v>0.14699999999999999</v>
      </c>
      <c r="W479" s="7" t="s">
        <v>166</v>
      </c>
      <c r="X479" s="7" t="s">
        <v>167</v>
      </c>
      <c r="Y479" s="7" t="s">
        <v>167</v>
      </c>
      <c r="Z479" s="7" t="s">
        <v>166</v>
      </c>
      <c r="AA479" s="7" t="s">
        <v>167</v>
      </c>
      <c r="AB479" s="7" t="s">
        <v>167</v>
      </c>
      <c r="AC479" s="7">
        <v>0.41599999999999998</v>
      </c>
      <c r="AD479" s="7">
        <v>0.08</v>
      </c>
      <c r="AE479" s="7">
        <v>0.106</v>
      </c>
      <c r="AF479" s="11">
        <f t="shared" si="29"/>
        <v>0.84925000000000006</v>
      </c>
      <c r="AG479" s="12">
        <f t="shared" si="30"/>
        <v>1.1362110908000953</v>
      </c>
    </row>
    <row r="480" spans="1:33" x14ac:dyDescent="0.25">
      <c r="A480" s="16" t="s">
        <v>63</v>
      </c>
      <c r="B480" s="7">
        <v>9.6000000000000002E-2</v>
      </c>
      <c r="C480" s="7">
        <v>3.3000000000000002E-2</v>
      </c>
      <c r="D480" s="7">
        <v>5.2200000000000003E-2</v>
      </c>
      <c r="E480" s="7">
        <v>0.129</v>
      </c>
      <c r="F480" s="7">
        <v>2.9000000000000001E-2</v>
      </c>
      <c r="G480" s="7">
        <v>3.7100000000000001E-2</v>
      </c>
      <c r="H480" s="7">
        <v>7.9000000000000001E-2</v>
      </c>
      <c r="I480" s="7">
        <v>2.4E-2</v>
      </c>
      <c r="J480" s="7">
        <v>4.41E-2</v>
      </c>
      <c r="K480" s="7">
        <v>0.13400000000000001</v>
      </c>
      <c r="L480" s="7">
        <v>2.4E-2</v>
      </c>
      <c r="M480" s="7">
        <v>4.19E-2</v>
      </c>
      <c r="N480" s="7" t="s">
        <v>166</v>
      </c>
      <c r="O480" s="7" t="s">
        <v>167</v>
      </c>
      <c r="P480" s="7" t="s">
        <v>167</v>
      </c>
      <c r="Q480" s="7" t="s">
        <v>166</v>
      </c>
      <c r="R480" s="7" t="s">
        <v>167</v>
      </c>
      <c r="S480" s="7" t="s">
        <v>167</v>
      </c>
      <c r="T480" s="7" t="s">
        <v>166</v>
      </c>
      <c r="U480" s="7" t="s">
        <v>167</v>
      </c>
      <c r="V480" s="7" t="s">
        <v>167</v>
      </c>
      <c r="W480" s="7" t="s">
        <v>166</v>
      </c>
      <c r="X480" s="7" t="s">
        <v>167</v>
      </c>
      <c r="Y480" s="7" t="s">
        <v>167</v>
      </c>
      <c r="Z480" s="7" t="s">
        <v>166</v>
      </c>
      <c r="AA480" s="7" t="s">
        <v>167</v>
      </c>
      <c r="AB480" s="7" t="s">
        <v>167</v>
      </c>
      <c r="AC480" s="7">
        <v>0.28799999999999998</v>
      </c>
      <c r="AD480" s="7">
        <v>0.05</v>
      </c>
      <c r="AE480" s="7">
        <v>4.7899999999999998E-2</v>
      </c>
      <c r="AF480" s="11">
        <f t="shared" si="29"/>
        <v>0.1452</v>
      </c>
      <c r="AG480" s="12">
        <f t="shared" si="30"/>
        <v>8.3040351637020421E-2</v>
      </c>
    </row>
    <row r="481" spans="1:33" x14ac:dyDescent="0.25">
      <c r="A481" s="16" t="s">
        <v>64</v>
      </c>
      <c r="B481" s="7">
        <v>0.58799999999999997</v>
      </c>
      <c r="C481" s="7">
        <v>3.5999999999999997E-2</v>
      </c>
      <c r="D481" s="7">
        <v>2.9199999999999999E-3</v>
      </c>
      <c r="E481" s="7">
        <v>0.14599999999999999</v>
      </c>
      <c r="F481" s="7">
        <v>1.2999999999999999E-2</v>
      </c>
      <c r="G481" s="7">
        <v>3.7000000000000002E-3</v>
      </c>
      <c r="H481" s="7">
        <v>5.4199999999999998E-2</v>
      </c>
      <c r="I481" s="7">
        <v>6.0000000000000001E-3</v>
      </c>
      <c r="J481" s="7">
        <v>2.0999999999999999E-3</v>
      </c>
      <c r="K481" s="7">
        <v>0.80300000000000005</v>
      </c>
      <c r="L481" s="7">
        <v>4.8000000000000001E-2</v>
      </c>
      <c r="M481" s="7">
        <v>2.4499999999999999E-3</v>
      </c>
      <c r="N481" s="7" t="s">
        <v>166</v>
      </c>
      <c r="O481" s="7" t="s">
        <v>167</v>
      </c>
      <c r="P481" s="7" t="s">
        <v>167</v>
      </c>
      <c r="Q481" s="7">
        <v>7.4000000000000003E-3</v>
      </c>
      <c r="R481" s="7">
        <v>2.3999999999999998E-3</v>
      </c>
      <c r="S481" s="7">
        <v>0</v>
      </c>
      <c r="T481" s="7">
        <v>3.0499999999999999E-2</v>
      </c>
      <c r="U481" s="7">
        <v>5.5999999999999999E-3</v>
      </c>
      <c r="V481" s="7">
        <v>2.7499999999999998E-3</v>
      </c>
      <c r="W481" s="7">
        <v>4.5999999999999999E-3</v>
      </c>
      <c r="X481" s="7">
        <v>2.0999999999999999E-3</v>
      </c>
      <c r="Y481" s="7">
        <v>0</v>
      </c>
      <c r="Z481" s="7" t="s">
        <v>166</v>
      </c>
      <c r="AA481" s="7" t="s">
        <v>167</v>
      </c>
      <c r="AB481" s="7" t="s">
        <v>167</v>
      </c>
      <c r="AC481" s="7">
        <v>0.191</v>
      </c>
      <c r="AD481" s="7">
        <v>2.1999999999999999E-2</v>
      </c>
      <c r="AE481" s="7">
        <v>6.0499999999999998E-3</v>
      </c>
      <c r="AF481" s="11">
        <f t="shared" si="29"/>
        <v>0.22808750000000003</v>
      </c>
      <c r="AG481" s="12">
        <f t="shared" si="30"/>
        <v>0.30144948611429312</v>
      </c>
    </row>
    <row r="482" spans="1:33" x14ac:dyDescent="0.25">
      <c r="A482" s="16" t="s">
        <v>65</v>
      </c>
      <c r="B482" s="7">
        <v>1.3580000000000001</v>
      </c>
      <c r="C482" s="7">
        <v>6.7000000000000004E-2</v>
      </c>
      <c r="D482" s="7">
        <v>5.1799999999999997E-3</v>
      </c>
      <c r="E482" s="7">
        <v>0.27200000000000002</v>
      </c>
      <c r="F482" s="7">
        <v>1.9E-2</v>
      </c>
      <c r="G482" s="7">
        <v>2.8600000000000001E-3</v>
      </c>
      <c r="H482" s="7">
        <v>0.114</v>
      </c>
      <c r="I482" s="7">
        <v>9.1999999999999998E-3</v>
      </c>
      <c r="J482" s="7">
        <v>0</v>
      </c>
      <c r="K482" s="7">
        <v>0.68400000000000005</v>
      </c>
      <c r="L482" s="7">
        <v>3.6999999999999998E-2</v>
      </c>
      <c r="M482" s="7">
        <v>3.8300000000000001E-3</v>
      </c>
      <c r="N482" s="7">
        <v>1.0800000000000001E-2</v>
      </c>
      <c r="O482" s="7">
        <v>3.3999999999999998E-3</v>
      </c>
      <c r="P482" s="7">
        <v>4.9899999999999996E-3</v>
      </c>
      <c r="Q482" s="7">
        <v>2.5899999999999999E-2</v>
      </c>
      <c r="R482" s="7">
        <v>4.7000000000000002E-3</v>
      </c>
      <c r="S482" s="7">
        <v>0</v>
      </c>
      <c r="T482" s="7">
        <v>8.14E-2</v>
      </c>
      <c r="U482" s="7">
        <v>9.7000000000000003E-3</v>
      </c>
      <c r="V482" s="7">
        <v>3.9899999999999996E-3</v>
      </c>
      <c r="W482" s="7">
        <v>8.2000000000000007E-3</v>
      </c>
      <c r="X482" s="7">
        <v>3.8999999999999998E-3</v>
      </c>
      <c r="Y482" s="7">
        <v>6.0800000000000003E-3</v>
      </c>
      <c r="Z482" s="7">
        <v>3.8199999999999998E-2</v>
      </c>
      <c r="AA482" s="7">
        <v>7.7999999999999996E-3</v>
      </c>
      <c r="AB482" s="7">
        <v>2.82E-3</v>
      </c>
      <c r="AC482" s="7">
        <v>0.107</v>
      </c>
      <c r="AD482" s="7">
        <v>1.4E-2</v>
      </c>
      <c r="AE482" s="7">
        <v>4.0499999999999998E-3</v>
      </c>
      <c r="AF482" s="11">
        <f t="shared" si="29"/>
        <v>0.26995000000000002</v>
      </c>
      <c r="AG482" s="12">
        <f t="shared" si="30"/>
        <v>0.43341779497385657</v>
      </c>
    </row>
    <row r="483" spans="1:33" x14ac:dyDescent="0.25">
      <c r="A483" s="16" t="s">
        <v>66</v>
      </c>
      <c r="B483" s="7">
        <v>0.879</v>
      </c>
      <c r="C483" s="7">
        <v>7.5999999999999998E-2</v>
      </c>
      <c r="D483" s="7">
        <v>1.9900000000000001E-2</v>
      </c>
      <c r="E483" s="7">
        <v>0.191</v>
      </c>
      <c r="F483" s="7">
        <v>2.9000000000000001E-2</v>
      </c>
      <c r="G483" s="7">
        <v>0</v>
      </c>
      <c r="H483" s="7">
        <v>8.1000000000000003E-2</v>
      </c>
      <c r="I483" s="7">
        <v>1.7000000000000001E-2</v>
      </c>
      <c r="J483" s="7">
        <v>1.5599999999999999E-2</v>
      </c>
      <c r="K483" s="7">
        <v>0.75600000000000001</v>
      </c>
      <c r="L483" s="7">
        <v>5.7000000000000002E-2</v>
      </c>
      <c r="M483" s="7">
        <v>1.9699999999999999E-2</v>
      </c>
      <c r="N483" s="7">
        <v>1.1900000000000001E-2</v>
      </c>
      <c r="O483" s="7">
        <v>6.0000000000000001E-3</v>
      </c>
      <c r="P483" s="7">
        <v>0</v>
      </c>
      <c r="Q483" s="7" t="s">
        <v>166</v>
      </c>
      <c r="R483" s="7" t="s">
        <v>167</v>
      </c>
      <c r="S483" s="7" t="s">
        <v>167</v>
      </c>
      <c r="T483" s="7">
        <v>4.5999999999999999E-2</v>
      </c>
      <c r="U483" s="7">
        <v>1.6E-2</v>
      </c>
      <c r="V483" s="7">
        <v>1.4500000000000001E-2</v>
      </c>
      <c r="W483" s="7">
        <v>9.7999999999999997E-3</v>
      </c>
      <c r="X483" s="7">
        <v>7.0000000000000001E-3</v>
      </c>
      <c r="Y483" s="7">
        <v>0</v>
      </c>
      <c r="Z483" s="7" t="s">
        <v>166</v>
      </c>
      <c r="AA483" s="7" t="s">
        <v>167</v>
      </c>
      <c r="AB483" s="7" t="s">
        <v>167</v>
      </c>
      <c r="AC483" s="7">
        <v>0.185</v>
      </c>
      <c r="AD483" s="7">
        <v>3.6999999999999998E-2</v>
      </c>
      <c r="AE483" s="7">
        <v>1.21E-2</v>
      </c>
      <c r="AF483" s="11">
        <f t="shared" si="29"/>
        <v>0.26996249999999999</v>
      </c>
      <c r="AG483" s="12">
        <f t="shared" si="30"/>
        <v>0.34656676098758893</v>
      </c>
    </row>
    <row r="484" spans="1:33" x14ac:dyDescent="0.25">
      <c r="A484" s="16" t="s">
        <v>67</v>
      </c>
      <c r="B484" s="7" t="s">
        <v>166</v>
      </c>
      <c r="C484" s="7" t="s">
        <v>167</v>
      </c>
      <c r="D484" s="7" t="s">
        <v>167</v>
      </c>
      <c r="E484" s="7" t="s">
        <v>166</v>
      </c>
      <c r="F484" s="7" t="s">
        <v>167</v>
      </c>
      <c r="G484" s="7" t="s">
        <v>167</v>
      </c>
      <c r="H484" s="7" t="s">
        <v>166</v>
      </c>
      <c r="I484" s="7" t="s">
        <v>167</v>
      </c>
      <c r="J484" s="7" t="s">
        <v>167</v>
      </c>
      <c r="K484" s="7">
        <v>1.78E-2</v>
      </c>
      <c r="L484" s="7">
        <v>5.0000000000000001E-3</v>
      </c>
      <c r="M484" s="7">
        <v>0</v>
      </c>
      <c r="N484" s="7" t="s">
        <v>166</v>
      </c>
      <c r="O484" s="7" t="s">
        <v>167</v>
      </c>
      <c r="P484" s="7" t="s">
        <v>167</v>
      </c>
      <c r="Q484" s="7" t="s">
        <v>166</v>
      </c>
      <c r="R484" s="7" t="s">
        <v>167</v>
      </c>
      <c r="S484" s="7" t="s">
        <v>167</v>
      </c>
      <c r="T484" s="7" t="s">
        <v>166</v>
      </c>
      <c r="U484" s="7" t="s">
        <v>167</v>
      </c>
      <c r="V484" s="7" t="s">
        <v>167</v>
      </c>
      <c r="W484" s="7">
        <v>1.4E-2</v>
      </c>
      <c r="X484" s="7">
        <v>7.0000000000000001E-3</v>
      </c>
      <c r="Y484" s="7">
        <v>0</v>
      </c>
      <c r="Z484" s="7" t="s">
        <v>166</v>
      </c>
      <c r="AA484" s="7" t="s">
        <v>167</v>
      </c>
      <c r="AB484" s="7" t="s">
        <v>167</v>
      </c>
      <c r="AC484" s="7" t="s">
        <v>166</v>
      </c>
      <c r="AD484" s="7">
        <v>5.7000000000000002E-3</v>
      </c>
      <c r="AE484" s="7">
        <v>1.83E-2</v>
      </c>
      <c r="AF484" s="11">
        <f t="shared" si="29"/>
        <v>1.5900000000000001E-2</v>
      </c>
      <c r="AG484" s="12">
        <f t="shared" si="30"/>
        <v>2.6870057685088804E-3</v>
      </c>
    </row>
    <row r="485" spans="1:33" x14ac:dyDescent="0.25">
      <c r="A485" s="16" t="s">
        <v>68</v>
      </c>
      <c r="B485" s="7" t="s">
        <v>166</v>
      </c>
      <c r="C485" s="7" t="s">
        <v>167</v>
      </c>
      <c r="D485" s="7" t="s">
        <v>167</v>
      </c>
      <c r="E485" s="7" t="s">
        <v>166</v>
      </c>
      <c r="F485" s="7" t="s">
        <v>167</v>
      </c>
      <c r="G485" s="7" t="s">
        <v>167</v>
      </c>
      <c r="H485" s="7" t="s">
        <v>166</v>
      </c>
      <c r="I485" s="7" t="s">
        <v>167</v>
      </c>
      <c r="J485" s="7" t="s">
        <v>167</v>
      </c>
      <c r="K485" s="7">
        <v>2.5899999999999999E-2</v>
      </c>
      <c r="L485" s="7">
        <v>8.6999999999999994E-3</v>
      </c>
      <c r="M485" s="7">
        <v>1.1299999999999999E-2</v>
      </c>
      <c r="N485" s="7" t="s">
        <v>166</v>
      </c>
      <c r="O485" s="7" t="s">
        <v>167</v>
      </c>
      <c r="P485" s="7" t="s">
        <v>167</v>
      </c>
      <c r="Q485" s="7">
        <v>2.1000000000000001E-2</v>
      </c>
      <c r="R485" s="7">
        <v>9.4000000000000004E-3</v>
      </c>
      <c r="S485" s="7">
        <v>0</v>
      </c>
      <c r="T485" s="7" t="s">
        <v>166</v>
      </c>
      <c r="U485" s="7" t="s">
        <v>167</v>
      </c>
      <c r="V485" s="7" t="s">
        <v>167</v>
      </c>
      <c r="W485" s="7">
        <v>2.1000000000000001E-2</v>
      </c>
      <c r="X485" s="7">
        <v>1.0999999999999999E-2</v>
      </c>
      <c r="Y485" s="7">
        <v>0</v>
      </c>
      <c r="Z485" s="7" t="s">
        <v>166</v>
      </c>
      <c r="AA485" s="7" t="s">
        <v>167</v>
      </c>
      <c r="AB485" s="7" t="s">
        <v>167</v>
      </c>
      <c r="AC485" s="7">
        <v>2.8000000000000001E-2</v>
      </c>
      <c r="AD485" s="7">
        <v>1.7999999999999999E-2</v>
      </c>
      <c r="AE485" s="7">
        <v>2.24E-2</v>
      </c>
      <c r="AF485" s="11">
        <f t="shared" si="29"/>
        <v>2.3975E-2</v>
      </c>
      <c r="AG485" s="12">
        <f t="shared" si="30"/>
        <v>3.5405978779484868E-3</v>
      </c>
    </row>
    <row r="486" spans="1:33" x14ac:dyDescent="0.25">
      <c r="A486" s="16" t="s">
        <v>69</v>
      </c>
      <c r="B486" s="7" t="s">
        <v>166</v>
      </c>
      <c r="C486" s="7" t="s">
        <v>167</v>
      </c>
      <c r="D486" s="7" t="s">
        <v>167</v>
      </c>
      <c r="E486" s="7">
        <v>1.2999999999999999E-2</v>
      </c>
      <c r="F486" s="7">
        <v>7.4999999999999997E-3</v>
      </c>
      <c r="G486" s="7">
        <v>0</v>
      </c>
      <c r="H486" s="7" t="s">
        <v>166</v>
      </c>
      <c r="I486" s="7" t="s">
        <v>167</v>
      </c>
      <c r="J486" s="7" t="s">
        <v>167</v>
      </c>
      <c r="K486" s="7" t="s">
        <v>166</v>
      </c>
      <c r="L486" s="7" t="s">
        <v>167</v>
      </c>
      <c r="M486" s="7" t="s">
        <v>167</v>
      </c>
      <c r="N486" s="7" t="s">
        <v>166</v>
      </c>
      <c r="O486" s="7" t="s">
        <v>167</v>
      </c>
      <c r="P486" s="7" t="s">
        <v>167</v>
      </c>
      <c r="Q486" s="7" t="s">
        <v>166</v>
      </c>
      <c r="R486" s="7" t="s">
        <v>167</v>
      </c>
      <c r="S486" s="7" t="s">
        <v>167</v>
      </c>
      <c r="T486" s="7" t="s">
        <v>166</v>
      </c>
      <c r="U486" s="7" t="s">
        <v>167</v>
      </c>
      <c r="V486" s="7" t="s">
        <v>167</v>
      </c>
      <c r="W486" s="7">
        <v>5.1999999999999998E-2</v>
      </c>
      <c r="X486" s="7">
        <v>2.1000000000000001E-2</v>
      </c>
      <c r="Y486" s="7">
        <v>2.7400000000000001E-2</v>
      </c>
      <c r="Z486" s="7" t="s">
        <v>166</v>
      </c>
      <c r="AA486" s="7" t="s">
        <v>167</v>
      </c>
      <c r="AB486" s="7" t="s">
        <v>167</v>
      </c>
      <c r="AC486" s="7" t="s">
        <v>166</v>
      </c>
      <c r="AD486" s="7" t="s">
        <v>167</v>
      </c>
      <c r="AE486" s="7" t="s">
        <v>167</v>
      </c>
      <c r="AF486" s="11">
        <f t="shared" si="29"/>
        <v>3.2500000000000001E-2</v>
      </c>
      <c r="AG486" s="12">
        <f t="shared" si="30"/>
        <v>2.7577164466275342E-2</v>
      </c>
    </row>
    <row r="487" spans="1:33" x14ac:dyDescent="0.25">
      <c r="A487" s="16" t="s">
        <v>70</v>
      </c>
      <c r="B487" s="7">
        <v>5</v>
      </c>
      <c r="C487" s="7">
        <v>0.27</v>
      </c>
      <c r="D487" s="7">
        <v>2.4199999999999999E-2</v>
      </c>
      <c r="E487" s="7">
        <v>2.08</v>
      </c>
      <c r="F487" s="7">
        <v>0.13</v>
      </c>
      <c r="G487" s="7">
        <v>2.4899999999999999E-2</v>
      </c>
      <c r="H487" s="7">
        <v>0.67700000000000005</v>
      </c>
      <c r="I487" s="7">
        <v>5.1999999999999998E-2</v>
      </c>
      <c r="J487" s="7">
        <v>2.5000000000000001E-2</v>
      </c>
      <c r="K487" s="7">
        <v>2.0699999999999998</v>
      </c>
      <c r="L487" s="7">
        <v>0.13</v>
      </c>
      <c r="M487" s="7">
        <v>2.2499999999999999E-2</v>
      </c>
      <c r="N487" s="7">
        <v>0.51500000000000001</v>
      </c>
      <c r="O487" s="7">
        <v>4.7E-2</v>
      </c>
      <c r="P487" s="7">
        <v>2.9000000000000001E-2</v>
      </c>
      <c r="Q487" s="7">
        <v>2.17</v>
      </c>
      <c r="R487" s="7">
        <v>0.16</v>
      </c>
      <c r="S487" s="7">
        <v>3.8899999999999997E-2</v>
      </c>
      <c r="T487" s="7">
        <v>1.73</v>
      </c>
      <c r="U487" s="7">
        <v>0.14000000000000001</v>
      </c>
      <c r="V487" s="7">
        <v>3.3599999999999998E-2</v>
      </c>
      <c r="W487" s="7">
        <v>0.255</v>
      </c>
      <c r="X487" s="7">
        <v>4.1000000000000002E-2</v>
      </c>
      <c r="Y487" s="7">
        <v>4.6899999999999997E-2</v>
      </c>
      <c r="Z487" s="7" t="s">
        <v>166</v>
      </c>
      <c r="AA487" s="7" t="s">
        <v>167</v>
      </c>
      <c r="AB487" s="7" t="s">
        <v>167</v>
      </c>
      <c r="AC487" s="7">
        <v>0.47</v>
      </c>
      <c r="AD487" s="7">
        <v>6.2E-2</v>
      </c>
      <c r="AE487" s="7">
        <v>3.3500000000000002E-2</v>
      </c>
      <c r="AF487" s="11">
        <f t="shared" si="29"/>
        <v>1.6630000000000003</v>
      </c>
      <c r="AG487" s="12">
        <f t="shared" si="30"/>
        <v>1.4761630160656372</v>
      </c>
    </row>
    <row r="488" spans="1:33" x14ac:dyDescent="0.25">
      <c r="A488" s="16" t="s">
        <v>71</v>
      </c>
      <c r="B488" s="7">
        <v>3.9E-2</v>
      </c>
      <c r="C488" s="7">
        <v>0.01</v>
      </c>
      <c r="D488" s="7">
        <v>1.04E-2</v>
      </c>
      <c r="E488" s="7">
        <v>1.61E-2</v>
      </c>
      <c r="F488" s="7">
        <v>7.4000000000000003E-3</v>
      </c>
      <c r="G488" s="7">
        <v>1.0500000000000001E-2</v>
      </c>
      <c r="H488" s="7" t="s">
        <v>166</v>
      </c>
      <c r="I488" s="7" t="s">
        <v>167</v>
      </c>
      <c r="J488" s="7" t="s">
        <v>167</v>
      </c>
      <c r="K488" s="7">
        <v>1.84E-2</v>
      </c>
      <c r="L488" s="7">
        <v>4.3E-3</v>
      </c>
      <c r="M488" s="7">
        <v>4.28E-3</v>
      </c>
      <c r="N488" s="7">
        <v>1.12E-2</v>
      </c>
      <c r="O488" s="7">
        <v>4.8999999999999998E-3</v>
      </c>
      <c r="P488" s="7">
        <v>7.3299999999999997E-3</v>
      </c>
      <c r="Q488" s="7" t="s">
        <v>166</v>
      </c>
      <c r="R488" s="7" t="s">
        <v>167</v>
      </c>
      <c r="S488" s="7" t="s">
        <v>167</v>
      </c>
      <c r="T488" s="7">
        <v>5.1999999999999998E-2</v>
      </c>
      <c r="U488" s="7">
        <v>1.0999999999999999E-2</v>
      </c>
      <c r="V488" s="7">
        <v>0.01</v>
      </c>
      <c r="W488" s="7">
        <v>2.81E-2</v>
      </c>
      <c r="X488" s="7">
        <v>9.1000000000000004E-3</v>
      </c>
      <c r="Y488" s="7">
        <v>1.11E-2</v>
      </c>
      <c r="Z488" s="7" t="s">
        <v>166</v>
      </c>
      <c r="AA488" s="7" t="s">
        <v>167</v>
      </c>
      <c r="AB488" s="7" t="s">
        <v>167</v>
      </c>
      <c r="AC488" s="7">
        <v>1.01E-2</v>
      </c>
      <c r="AD488" s="7">
        <v>6.7000000000000002E-3</v>
      </c>
      <c r="AE488" s="7">
        <v>8.1899999999999994E-3</v>
      </c>
      <c r="AF488" s="11">
        <f t="shared" si="29"/>
        <v>2.4985714285714285E-2</v>
      </c>
      <c r="AG488" s="12">
        <f t="shared" si="30"/>
        <v>1.5651563135081058E-2</v>
      </c>
    </row>
    <row r="489" spans="1:33" x14ac:dyDescent="0.25">
      <c r="A489" s="16" t="s">
        <v>72</v>
      </c>
      <c r="B489" s="7">
        <v>0.44400000000000001</v>
      </c>
      <c r="C489" s="7">
        <v>3.3000000000000002E-2</v>
      </c>
      <c r="D489" s="7">
        <v>1.04E-2</v>
      </c>
      <c r="E489" s="7">
        <v>2.1700000000000001E-2</v>
      </c>
      <c r="F489" s="7">
        <v>6.0000000000000001E-3</v>
      </c>
      <c r="G489" s="7">
        <v>5.3800000000000002E-3</v>
      </c>
      <c r="H489" s="7">
        <v>6.3399999999999998E-2</v>
      </c>
      <c r="I489" s="7">
        <v>8.6999999999999994E-3</v>
      </c>
      <c r="J489" s="7">
        <v>7.6699999999999997E-3</v>
      </c>
      <c r="K489" s="7">
        <v>0.19500000000000001</v>
      </c>
      <c r="L489" s="7">
        <v>1.6E-2</v>
      </c>
      <c r="M489" s="7">
        <v>6.4599999999999996E-3</v>
      </c>
      <c r="N489" s="7" t="s">
        <v>166</v>
      </c>
      <c r="O489" s="7" t="s">
        <v>167</v>
      </c>
      <c r="P489" s="7" t="s">
        <v>167</v>
      </c>
      <c r="Q489" s="7">
        <v>1.17E-2</v>
      </c>
      <c r="R489" s="7">
        <v>4.7000000000000002E-3</v>
      </c>
      <c r="S489" s="7">
        <v>5.6600000000000001E-3</v>
      </c>
      <c r="T489" s="7">
        <v>4.3499999999999997E-2</v>
      </c>
      <c r="U489" s="7">
        <v>8.3999999999999995E-3</v>
      </c>
      <c r="V489" s="7">
        <v>0</v>
      </c>
      <c r="W489" s="7" t="s">
        <v>166</v>
      </c>
      <c r="X489" s="7" t="s">
        <v>167</v>
      </c>
      <c r="Y489" s="7" t="s">
        <v>167</v>
      </c>
      <c r="Z489" s="7" t="s">
        <v>166</v>
      </c>
      <c r="AA489" s="7" t="s">
        <v>167</v>
      </c>
      <c r="AB489" s="7" t="s">
        <v>167</v>
      </c>
      <c r="AC489" s="7">
        <v>6.6000000000000003E-2</v>
      </c>
      <c r="AD489" s="7">
        <v>1.2999999999999999E-2</v>
      </c>
      <c r="AE489" s="7">
        <v>6.3200000000000001E-3</v>
      </c>
      <c r="AF489" s="11">
        <f t="shared" si="29"/>
        <v>0.12075714285714285</v>
      </c>
      <c r="AG489" s="12">
        <f t="shared" si="30"/>
        <v>0.15489812627598026</v>
      </c>
    </row>
    <row r="490" spans="1:33" ht="13.8" thickBot="1" x14ac:dyDescent="0.3">
      <c r="A490" s="17" t="s">
        <v>73</v>
      </c>
      <c r="B490" s="8">
        <v>0.52100000000000002</v>
      </c>
      <c r="C490" s="8">
        <v>3.4000000000000002E-2</v>
      </c>
      <c r="D490" s="8">
        <v>0</v>
      </c>
      <c r="E490" s="8">
        <v>0.32900000000000001</v>
      </c>
      <c r="F490" s="8">
        <v>2.4E-2</v>
      </c>
      <c r="G490" s="8">
        <v>5.3899999999999998E-3</v>
      </c>
      <c r="H490" s="8">
        <v>0.188</v>
      </c>
      <c r="I490" s="8">
        <v>1.4999999999999999E-2</v>
      </c>
      <c r="J490" s="8">
        <v>5.7600000000000004E-3</v>
      </c>
      <c r="K490" s="8">
        <v>1.641</v>
      </c>
      <c r="L490" s="8">
        <v>8.4000000000000005E-2</v>
      </c>
      <c r="M490" s="8">
        <v>6.3600000000000002E-3</v>
      </c>
      <c r="N490" s="8">
        <v>6.2199999999999998E-2</v>
      </c>
      <c r="O490" s="8">
        <v>8.8999999999999999E-3</v>
      </c>
      <c r="P490" s="8">
        <v>8.2500000000000004E-3</v>
      </c>
      <c r="Q490" s="8">
        <v>9.4E-2</v>
      </c>
      <c r="R490" s="8">
        <v>1.2999999999999999E-2</v>
      </c>
      <c r="S490" s="8">
        <v>1.0500000000000001E-2</v>
      </c>
      <c r="T490" s="8">
        <v>0.20100000000000001</v>
      </c>
      <c r="U490" s="8">
        <v>0.02</v>
      </c>
      <c r="V490" s="8">
        <v>4.4299999999999999E-3</v>
      </c>
      <c r="W490" s="8">
        <v>9.7000000000000003E-3</v>
      </c>
      <c r="X490" s="8">
        <v>5.4999999999999997E-3</v>
      </c>
      <c r="Y490" s="8">
        <v>8.5699999999999995E-3</v>
      </c>
      <c r="Z490" s="8">
        <v>2.5899999999999999E-2</v>
      </c>
      <c r="AA490" s="8">
        <v>8.3000000000000001E-3</v>
      </c>
      <c r="AB490" s="8">
        <v>6.3E-3</v>
      </c>
      <c r="AC490" s="8">
        <v>0.88100000000000001</v>
      </c>
      <c r="AD490" s="8">
        <v>7.0999999999999994E-2</v>
      </c>
      <c r="AE490" s="8">
        <v>7.4000000000000003E-3</v>
      </c>
      <c r="AF490" s="13">
        <f t="shared" si="29"/>
        <v>0.39527999999999996</v>
      </c>
      <c r="AG490" s="14">
        <f t="shared" si="30"/>
        <v>0.51375263784129521</v>
      </c>
    </row>
    <row r="491" spans="1:33" ht="13.8" thickBot="1" x14ac:dyDescent="0.3">
      <c r="N491" s="19"/>
      <c r="O491" s="19"/>
    </row>
    <row r="492" spans="1:33" x14ac:dyDescent="0.25">
      <c r="A492" s="15"/>
      <c r="B492" s="6" t="s">
        <v>16</v>
      </c>
      <c r="C492" s="6" t="s">
        <v>84</v>
      </c>
      <c r="D492" s="6" t="s">
        <v>150</v>
      </c>
      <c r="E492" s="6" t="s">
        <v>17</v>
      </c>
      <c r="F492" s="6" t="s">
        <v>84</v>
      </c>
      <c r="G492" s="6" t="s">
        <v>150</v>
      </c>
      <c r="H492" s="6" t="s">
        <v>18</v>
      </c>
      <c r="I492" s="6" t="s">
        <v>84</v>
      </c>
      <c r="J492" s="6" t="s">
        <v>150</v>
      </c>
      <c r="K492" s="6" t="s">
        <v>19</v>
      </c>
      <c r="L492" s="6" t="s">
        <v>84</v>
      </c>
      <c r="M492" s="6" t="s">
        <v>150</v>
      </c>
      <c r="N492" s="15" t="s">
        <v>168</v>
      </c>
      <c r="O492" s="26" t="s">
        <v>169</v>
      </c>
    </row>
    <row r="493" spans="1:33" x14ac:dyDescent="0.25">
      <c r="A493" s="16" t="s">
        <v>41</v>
      </c>
      <c r="B493" s="7">
        <v>151.75</v>
      </c>
      <c r="C493" s="7">
        <v>12.18</v>
      </c>
      <c r="D493" s="7">
        <v>4.5199999999999997E-2</v>
      </c>
      <c r="E493" s="7">
        <v>162.43</v>
      </c>
      <c r="F493" s="7">
        <v>13.35</v>
      </c>
      <c r="G493" s="7">
        <v>3.7699999999999997E-2</v>
      </c>
      <c r="H493" s="7">
        <v>189.24</v>
      </c>
      <c r="I493" s="7">
        <v>16</v>
      </c>
      <c r="J493" s="7">
        <v>2.86E-2</v>
      </c>
      <c r="K493" s="7">
        <v>163.66999999999999</v>
      </c>
      <c r="L493" s="7">
        <v>14.28</v>
      </c>
      <c r="M493" s="7">
        <v>1.9099999999999999E-2</v>
      </c>
      <c r="N493" s="11">
        <f>AVERAGE(B493,E493,H493,K493)</f>
        <v>166.77250000000001</v>
      </c>
      <c r="O493" s="12">
        <f>STDEV(B493,E493,H493,K493)</f>
        <v>15.905417054156953</v>
      </c>
    </row>
    <row r="494" spans="1:33" x14ac:dyDescent="0.25">
      <c r="A494" s="16" t="s">
        <v>42</v>
      </c>
      <c r="B494" s="7">
        <v>361.25</v>
      </c>
      <c r="C494" s="7">
        <v>47.43</v>
      </c>
      <c r="D494" s="7">
        <v>0.11600000000000001</v>
      </c>
      <c r="E494" s="7">
        <v>452.55</v>
      </c>
      <c r="F494" s="7">
        <v>61.18</v>
      </c>
      <c r="G494" s="7">
        <v>7.9799999999999996E-2</v>
      </c>
      <c r="H494" s="7">
        <v>405.86</v>
      </c>
      <c r="I494" s="7">
        <v>56.74</v>
      </c>
      <c r="J494" s="7">
        <v>9.11E-2</v>
      </c>
      <c r="K494" s="7">
        <v>302.79000000000002</v>
      </c>
      <c r="L494" s="7">
        <v>43.94</v>
      </c>
      <c r="M494" s="7">
        <v>4.8000000000000001E-2</v>
      </c>
      <c r="N494" s="11">
        <f t="shared" ref="N494:N525" si="31">AVERAGE(B494,E494,H494,K494)</f>
        <v>380.61249999999995</v>
      </c>
      <c r="O494" s="12">
        <f t="shared" ref="O494:O525" si="32">STDEV(B494,E494,H494,K494)</f>
        <v>63.884500141531952</v>
      </c>
    </row>
    <row r="495" spans="1:33" x14ac:dyDescent="0.25">
      <c r="A495" s="16" t="s">
        <v>43</v>
      </c>
      <c r="B495" s="7">
        <v>793.32</v>
      </c>
      <c r="C495" s="7">
        <v>78</v>
      </c>
      <c r="D495" s="7">
        <v>79.760000000000005</v>
      </c>
      <c r="E495" s="7">
        <v>806.89</v>
      </c>
      <c r="F495" s="7">
        <v>74.92</v>
      </c>
      <c r="G495" s="7">
        <v>51.7</v>
      </c>
      <c r="H495" s="7">
        <v>787.87</v>
      </c>
      <c r="I495" s="7">
        <v>78.3</v>
      </c>
      <c r="J495" s="7">
        <v>72.56</v>
      </c>
      <c r="K495" s="7">
        <v>748.39</v>
      </c>
      <c r="L495" s="7">
        <v>71.459999999999994</v>
      </c>
      <c r="M495" s="7">
        <v>35.020000000000003</v>
      </c>
      <c r="N495" s="11">
        <f t="shared" si="31"/>
        <v>784.11749999999995</v>
      </c>
      <c r="O495" s="12">
        <f t="shared" si="32"/>
        <v>25.125075621776752</v>
      </c>
    </row>
    <row r="496" spans="1:33" x14ac:dyDescent="0.25">
      <c r="A496" s="16" t="s">
        <v>44</v>
      </c>
      <c r="B496" s="7">
        <v>0.503</v>
      </c>
      <c r="C496" s="7">
        <v>0.08</v>
      </c>
      <c r="D496" s="7">
        <v>3.9899999999999998E-2</v>
      </c>
      <c r="E496" s="7">
        <v>7.1999999999999995E-2</v>
      </c>
      <c r="F496" s="7">
        <v>1.9E-2</v>
      </c>
      <c r="G496" s="7">
        <v>2.5999999999999999E-2</v>
      </c>
      <c r="H496" s="7">
        <v>0.71</v>
      </c>
      <c r="I496" s="7">
        <v>0.11</v>
      </c>
      <c r="J496" s="7">
        <v>3.5499999999999997E-2</v>
      </c>
      <c r="K496" s="7">
        <v>0.64</v>
      </c>
      <c r="L496" s="7">
        <v>0.1</v>
      </c>
      <c r="M496" s="7">
        <v>1.6899999999999998E-2</v>
      </c>
      <c r="N496" s="11">
        <f t="shared" si="31"/>
        <v>0.48124999999999996</v>
      </c>
      <c r="O496" s="12">
        <f t="shared" si="32"/>
        <v>0.28605754083167734</v>
      </c>
    </row>
    <row r="497" spans="1:15" x14ac:dyDescent="0.25">
      <c r="A497" s="16" t="s">
        <v>45</v>
      </c>
      <c r="B497" s="7">
        <v>195.74</v>
      </c>
      <c r="C497" s="7">
        <v>28.43</v>
      </c>
      <c r="D497" s="7">
        <v>0.502</v>
      </c>
      <c r="E497" s="7">
        <v>583.12</v>
      </c>
      <c r="F497" s="7">
        <v>86.93</v>
      </c>
      <c r="G497" s="7">
        <v>0.24</v>
      </c>
      <c r="H497" s="7">
        <v>231.64</v>
      </c>
      <c r="I497" s="7">
        <v>35.770000000000003</v>
      </c>
      <c r="J497" s="7">
        <v>0.48399999999999999</v>
      </c>
      <c r="K497" s="7">
        <v>269.52999999999997</v>
      </c>
      <c r="L497" s="7">
        <v>43.16</v>
      </c>
      <c r="M497" s="7">
        <v>0.20300000000000001</v>
      </c>
      <c r="N497" s="11">
        <f t="shared" si="31"/>
        <v>320.00749999999999</v>
      </c>
      <c r="O497" s="12">
        <f t="shared" si="32"/>
        <v>177.97695756754584</v>
      </c>
    </row>
    <row r="498" spans="1:15" x14ac:dyDescent="0.25">
      <c r="A498" s="16" t="s">
        <v>46</v>
      </c>
      <c r="B498" s="7">
        <v>1475.51</v>
      </c>
      <c r="C498" s="7">
        <v>72.89</v>
      </c>
      <c r="D498" s="7">
        <v>3.2599999999999997E-2</v>
      </c>
      <c r="E498" s="7">
        <v>1277.4100000000001</v>
      </c>
      <c r="F498" s="7">
        <v>64.08</v>
      </c>
      <c r="G498" s="7">
        <v>6.3899999999999998E-2</v>
      </c>
      <c r="H498" s="7">
        <v>1816.86</v>
      </c>
      <c r="I498" s="7">
        <v>92.85</v>
      </c>
      <c r="J498" s="7">
        <v>3.2099999999999997E-2</v>
      </c>
      <c r="K498" s="7">
        <v>1396.74</v>
      </c>
      <c r="L498" s="7">
        <v>72.95</v>
      </c>
      <c r="M498" s="7">
        <v>1.83E-2</v>
      </c>
      <c r="N498" s="11">
        <f t="shared" si="31"/>
        <v>1491.6299999999999</v>
      </c>
      <c r="O498" s="12">
        <f t="shared" si="32"/>
        <v>231.60938941819009</v>
      </c>
    </row>
    <row r="499" spans="1:15" x14ac:dyDescent="0.25">
      <c r="A499" s="16" t="s">
        <v>47</v>
      </c>
      <c r="B499" s="7">
        <v>539.83000000000004</v>
      </c>
      <c r="C499" s="7">
        <v>20.25</v>
      </c>
      <c r="D499" s="7">
        <v>1.53</v>
      </c>
      <c r="E499" s="7">
        <v>31.83</v>
      </c>
      <c r="F499" s="7">
        <v>1.43</v>
      </c>
      <c r="G499" s="7">
        <v>0.98199999999999998</v>
      </c>
      <c r="H499" s="7">
        <v>310.42</v>
      </c>
      <c r="I499" s="7">
        <v>11.91</v>
      </c>
      <c r="J499" s="7">
        <v>1.42</v>
      </c>
      <c r="K499" s="7">
        <v>611.61</v>
      </c>
      <c r="L499" s="7">
        <v>23.44</v>
      </c>
      <c r="M499" s="7">
        <v>0.69</v>
      </c>
      <c r="N499" s="11">
        <f t="shared" si="31"/>
        <v>373.42250000000001</v>
      </c>
      <c r="O499" s="12">
        <f t="shared" si="32"/>
        <v>261.45712986708429</v>
      </c>
    </row>
    <row r="500" spans="1:15" x14ac:dyDescent="0.25">
      <c r="A500" s="16" t="s">
        <v>48</v>
      </c>
      <c r="B500" s="7">
        <v>196.21</v>
      </c>
      <c r="C500" s="7">
        <v>9.9700000000000006</v>
      </c>
      <c r="D500" s="7">
        <v>0.379</v>
      </c>
      <c r="E500" s="7">
        <v>247.84</v>
      </c>
      <c r="F500" s="7">
        <v>12.78</v>
      </c>
      <c r="G500" s="7">
        <v>0.253</v>
      </c>
      <c r="H500" s="7">
        <v>166.39</v>
      </c>
      <c r="I500" s="7">
        <v>8.76</v>
      </c>
      <c r="J500" s="7">
        <v>0.34799999999999998</v>
      </c>
      <c r="K500" s="7">
        <v>194.76</v>
      </c>
      <c r="L500" s="7">
        <v>10.48</v>
      </c>
      <c r="M500" s="7">
        <v>0.16700000000000001</v>
      </c>
      <c r="N500" s="11">
        <f t="shared" si="31"/>
        <v>201.3</v>
      </c>
      <c r="O500" s="12">
        <f t="shared" si="32"/>
        <v>33.928156448589945</v>
      </c>
    </row>
    <row r="501" spans="1:15" x14ac:dyDescent="0.25">
      <c r="A501" s="16" t="s">
        <v>49</v>
      </c>
      <c r="B501" s="7">
        <v>54.54</v>
      </c>
      <c r="C501" s="7">
        <v>2</v>
      </c>
      <c r="D501" s="7">
        <v>2.3099999999999999E-2</v>
      </c>
      <c r="E501" s="7">
        <v>76.37</v>
      </c>
      <c r="F501" s="7">
        <v>2.78</v>
      </c>
      <c r="G501" s="7">
        <v>1.0500000000000001E-2</v>
      </c>
      <c r="H501" s="7">
        <v>54.52</v>
      </c>
      <c r="I501" s="7">
        <v>2.0099999999999998</v>
      </c>
      <c r="J501" s="7">
        <v>2.0799999999999999E-2</v>
      </c>
      <c r="K501" s="7">
        <v>49.33</v>
      </c>
      <c r="L501" s="7">
        <v>1.83</v>
      </c>
      <c r="M501" s="7">
        <v>6.62E-3</v>
      </c>
      <c r="N501" s="11">
        <f t="shared" si="31"/>
        <v>58.69</v>
      </c>
      <c r="O501" s="12">
        <f t="shared" si="32"/>
        <v>12.038873147710582</v>
      </c>
    </row>
    <row r="502" spans="1:15" x14ac:dyDescent="0.25">
      <c r="A502" s="16" t="s">
        <v>50</v>
      </c>
      <c r="B502" s="7">
        <v>125.96</v>
      </c>
      <c r="C502" s="7">
        <v>5.9</v>
      </c>
      <c r="D502" s="7">
        <v>9.8799999999999999E-2</v>
      </c>
      <c r="E502" s="7">
        <v>42.75</v>
      </c>
      <c r="F502" s="7">
        <v>2.06</v>
      </c>
      <c r="G502" s="7">
        <v>7.8700000000000006E-2</v>
      </c>
      <c r="H502" s="7">
        <v>121.65</v>
      </c>
      <c r="I502" s="7">
        <v>5.83</v>
      </c>
      <c r="J502" s="7">
        <v>9.8699999999999996E-2</v>
      </c>
      <c r="K502" s="7">
        <v>98.67</v>
      </c>
      <c r="L502" s="7">
        <v>4.8</v>
      </c>
      <c r="M502" s="7">
        <v>4.2799999999999998E-2</v>
      </c>
      <c r="N502" s="11">
        <f t="shared" si="31"/>
        <v>97.257500000000007</v>
      </c>
      <c r="O502" s="12">
        <f t="shared" si="32"/>
        <v>38.261774984963772</v>
      </c>
    </row>
    <row r="503" spans="1:15" x14ac:dyDescent="0.25">
      <c r="A503" s="16" t="s">
        <v>51</v>
      </c>
      <c r="B503" s="7">
        <v>5.0999999999999996</v>
      </c>
      <c r="C503" s="7">
        <v>0.45</v>
      </c>
      <c r="D503" s="7">
        <v>0.17799999999999999</v>
      </c>
      <c r="E503" s="7" t="s">
        <v>166</v>
      </c>
      <c r="F503" s="7">
        <v>4.9000000000000002E-2</v>
      </c>
      <c r="G503" s="7">
        <v>8.8200000000000001E-2</v>
      </c>
      <c r="H503" s="7">
        <v>0.4</v>
      </c>
      <c r="I503" s="7">
        <v>0.1</v>
      </c>
      <c r="J503" s="7">
        <v>0.17100000000000001</v>
      </c>
      <c r="K503" s="7">
        <v>0.29199999999999998</v>
      </c>
      <c r="L503" s="7">
        <v>6.4000000000000001E-2</v>
      </c>
      <c r="M503" s="7">
        <v>7.5399999999999995E-2</v>
      </c>
      <c r="N503" s="11">
        <f t="shared" si="31"/>
        <v>1.9306666666666665</v>
      </c>
      <c r="O503" s="12">
        <f t="shared" si="32"/>
        <v>2.7452543294444198</v>
      </c>
    </row>
    <row r="504" spans="1:15" x14ac:dyDescent="0.25">
      <c r="A504" s="16" t="s">
        <v>52</v>
      </c>
      <c r="B504" s="7">
        <v>16.5</v>
      </c>
      <c r="C504" s="7">
        <v>1.04</v>
      </c>
      <c r="D504" s="7">
        <v>0.36599999999999999</v>
      </c>
      <c r="E504" s="7">
        <v>16.14</v>
      </c>
      <c r="F504" s="7">
        <v>0.97</v>
      </c>
      <c r="G504" s="7">
        <v>0.20599999999999999</v>
      </c>
      <c r="H504" s="7">
        <v>17.899999999999999</v>
      </c>
      <c r="I504" s="7">
        <v>1.1000000000000001</v>
      </c>
      <c r="J504" s="7">
        <v>0.28799999999999998</v>
      </c>
      <c r="K504" s="7">
        <v>14.07</v>
      </c>
      <c r="L504" s="7">
        <v>0.86</v>
      </c>
      <c r="M504" s="7">
        <v>0.128</v>
      </c>
      <c r="N504" s="11">
        <f t="shared" si="31"/>
        <v>16.1525</v>
      </c>
      <c r="O504" s="12">
        <f t="shared" si="32"/>
        <v>1.5823479389818151</v>
      </c>
    </row>
    <row r="505" spans="1:15" x14ac:dyDescent="0.25">
      <c r="A505" s="16" t="s">
        <v>53</v>
      </c>
      <c r="B505" s="7">
        <v>47.89</v>
      </c>
      <c r="C505" s="7">
        <v>2.0499999999999998</v>
      </c>
      <c r="D505" s="7">
        <v>1.8700000000000001E-2</v>
      </c>
      <c r="E505" s="7">
        <v>25.57</v>
      </c>
      <c r="F505" s="7">
        <v>1.1100000000000001</v>
      </c>
      <c r="G505" s="7">
        <v>2.5100000000000001E-2</v>
      </c>
      <c r="H505" s="7">
        <v>49.06</v>
      </c>
      <c r="I505" s="7">
        <v>2.14</v>
      </c>
      <c r="J505" s="7">
        <v>2.3699999999999999E-2</v>
      </c>
      <c r="K505" s="7">
        <v>36.08</v>
      </c>
      <c r="L505" s="7">
        <v>1.6</v>
      </c>
      <c r="M505" s="7">
        <v>1.43E-2</v>
      </c>
      <c r="N505" s="11">
        <f t="shared" si="31"/>
        <v>39.650000000000006</v>
      </c>
      <c r="O505" s="12">
        <f t="shared" si="32"/>
        <v>11.067023086629908</v>
      </c>
    </row>
    <row r="506" spans="1:15" x14ac:dyDescent="0.25">
      <c r="A506" s="16" t="s">
        <v>54</v>
      </c>
      <c r="B506" s="7" t="s">
        <v>166</v>
      </c>
      <c r="C506" s="7" t="s">
        <v>167</v>
      </c>
      <c r="D506" s="7" t="s">
        <v>167</v>
      </c>
      <c r="E506" s="7">
        <v>0.87</v>
      </c>
      <c r="F506" s="7">
        <v>0.34</v>
      </c>
      <c r="G506" s="7">
        <v>0.63700000000000001</v>
      </c>
      <c r="H506" s="7" t="s">
        <v>166</v>
      </c>
      <c r="I506" s="7" t="s">
        <v>167</v>
      </c>
      <c r="J506" s="7" t="s">
        <v>167</v>
      </c>
      <c r="K506" s="7" t="s">
        <v>166</v>
      </c>
      <c r="L506" s="7" t="s">
        <v>167</v>
      </c>
      <c r="M506" s="7" t="s">
        <v>167</v>
      </c>
      <c r="N506" s="11">
        <f t="shared" si="31"/>
        <v>0.87</v>
      </c>
      <c r="O506" s="12" t="s">
        <v>167</v>
      </c>
    </row>
    <row r="507" spans="1:15" x14ac:dyDescent="0.25">
      <c r="A507" s="16" t="s">
        <v>55</v>
      </c>
      <c r="B507" s="7" t="s">
        <v>166</v>
      </c>
      <c r="C507" s="7" t="s">
        <v>167</v>
      </c>
      <c r="D507" s="7" t="s">
        <v>167</v>
      </c>
      <c r="E507" s="7">
        <v>9.5999999999999992E-3</v>
      </c>
      <c r="F507" s="7">
        <v>5.4000000000000003E-3</v>
      </c>
      <c r="G507" s="7">
        <v>9.1199999999999996E-3</v>
      </c>
      <c r="H507" s="7" t="s">
        <v>166</v>
      </c>
      <c r="I507" s="7" t="s">
        <v>167</v>
      </c>
      <c r="J507" s="7" t="s">
        <v>167</v>
      </c>
      <c r="K507" s="7">
        <v>2.6100000000000002E-2</v>
      </c>
      <c r="L507" s="7">
        <v>6.7000000000000002E-3</v>
      </c>
      <c r="M507" s="7">
        <v>2.2899999999999999E-3</v>
      </c>
      <c r="N507" s="11">
        <f t="shared" si="31"/>
        <v>1.7850000000000001E-2</v>
      </c>
      <c r="O507" s="12">
        <f t="shared" si="32"/>
        <v>1.1667261889578038E-2</v>
      </c>
    </row>
    <row r="508" spans="1:15" x14ac:dyDescent="0.25">
      <c r="A508" s="16" t="s">
        <v>56</v>
      </c>
      <c r="B508" s="7">
        <v>0.08</v>
      </c>
      <c r="C508" s="7">
        <v>2.1000000000000001E-2</v>
      </c>
      <c r="D508" s="7">
        <v>1.72E-2</v>
      </c>
      <c r="E508" s="7">
        <v>3.5999999999999997E-2</v>
      </c>
      <c r="F508" s="7">
        <v>1.2999999999999999E-2</v>
      </c>
      <c r="G508" s="7">
        <v>1.5699999999999999E-2</v>
      </c>
      <c r="H508" s="7">
        <v>4.3999999999999997E-2</v>
      </c>
      <c r="I508" s="7">
        <v>1.4E-2</v>
      </c>
      <c r="J508" s="7">
        <v>1.23E-2</v>
      </c>
      <c r="K508" s="7">
        <v>0.28199999999999997</v>
      </c>
      <c r="L508" s="7">
        <v>5.3999999999999999E-2</v>
      </c>
      <c r="M508" s="7">
        <v>9.4699999999999993E-3</v>
      </c>
      <c r="N508" s="11">
        <f t="shared" si="31"/>
        <v>0.11049999999999999</v>
      </c>
      <c r="O508" s="12">
        <f t="shared" si="32"/>
        <v>0.11592382556374393</v>
      </c>
    </row>
    <row r="509" spans="1:15" x14ac:dyDescent="0.25">
      <c r="A509" s="16" t="s">
        <v>57</v>
      </c>
      <c r="B509" s="7">
        <v>1.18E-2</v>
      </c>
      <c r="C509" s="7">
        <v>5.1000000000000004E-3</v>
      </c>
      <c r="D509" s="7">
        <v>4.2700000000000004E-3</v>
      </c>
      <c r="E509" s="7" t="s">
        <v>166</v>
      </c>
      <c r="F509" s="7">
        <v>3.0000000000000001E-3</v>
      </c>
      <c r="G509" s="7">
        <v>5.0099999999999997E-3</v>
      </c>
      <c r="H509" s="7">
        <v>1.7600000000000001E-2</v>
      </c>
      <c r="I509" s="7">
        <v>7.0000000000000001E-3</v>
      </c>
      <c r="J509" s="7">
        <v>9.5600000000000008E-3</v>
      </c>
      <c r="K509" s="7">
        <v>1.06E-2</v>
      </c>
      <c r="L509" s="7">
        <v>4.7000000000000002E-3</v>
      </c>
      <c r="M509" s="7">
        <v>6.11E-3</v>
      </c>
      <c r="N509" s="11">
        <f t="shared" si="31"/>
        <v>1.3333333333333334E-2</v>
      </c>
      <c r="O509" s="12">
        <f t="shared" si="32"/>
        <v>3.7434387043643875E-3</v>
      </c>
    </row>
    <row r="510" spans="1:15" x14ac:dyDescent="0.25">
      <c r="A510" s="16" t="s">
        <v>58</v>
      </c>
      <c r="B510" s="7" t="s">
        <v>166</v>
      </c>
      <c r="C510" s="7" t="s">
        <v>167</v>
      </c>
      <c r="D510" s="7" t="s">
        <v>167</v>
      </c>
      <c r="E510" s="7">
        <v>4.2999999999999997E-2</v>
      </c>
      <c r="F510" s="7">
        <v>2.5000000000000001E-2</v>
      </c>
      <c r="G510" s="7">
        <v>4.1000000000000002E-2</v>
      </c>
      <c r="H510" s="7">
        <v>6.8000000000000005E-2</v>
      </c>
      <c r="I510" s="7">
        <v>3.2000000000000001E-2</v>
      </c>
      <c r="J510" s="7">
        <v>5.1499999999999997E-2</v>
      </c>
      <c r="K510" s="7">
        <v>0.105</v>
      </c>
      <c r="L510" s="7">
        <v>2.4E-2</v>
      </c>
      <c r="M510" s="7">
        <v>9.1199999999999996E-3</v>
      </c>
      <c r="N510" s="11">
        <f t="shared" si="31"/>
        <v>7.1999999999999995E-2</v>
      </c>
      <c r="O510" s="12">
        <f t="shared" si="32"/>
        <v>3.1192947920964456E-2</v>
      </c>
    </row>
    <row r="511" spans="1:15" x14ac:dyDescent="0.25">
      <c r="A511" s="16" t="s">
        <v>59</v>
      </c>
      <c r="B511" s="7" t="s">
        <v>166</v>
      </c>
      <c r="C511" s="7" t="s">
        <v>167</v>
      </c>
      <c r="D511" s="7" t="s">
        <v>167</v>
      </c>
      <c r="E511" s="7">
        <v>2.5000000000000001E-2</v>
      </c>
      <c r="F511" s="7">
        <v>1.4999999999999999E-2</v>
      </c>
      <c r="G511" s="7">
        <v>2.3199999999999998E-2</v>
      </c>
      <c r="H511" s="7" t="s">
        <v>166</v>
      </c>
      <c r="I511" s="7" t="s">
        <v>167</v>
      </c>
      <c r="J511" s="7" t="s">
        <v>167</v>
      </c>
      <c r="K511" s="7" t="s">
        <v>166</v>
      </c>
      <c r="L511" s="7" t="s">
        <v>167</v>
      </c>
      <c r="M511" s="7" t="s">
        <v>167</v>
      </c>
      <c r="N511" s="11">
        <f t="shared" si="31"/>
        <v>2.5000000000000001E-2</v>
      </c>
      <c r="O511" s="12" t="s">
        <v>167</v>
      </c>
    </row>
    <row r="512" spans="1:15" x14ac:dyDescent="0.25">
      <c r="A512" s="16" t="s">
        <v>60</v>
      </c>
      <c r="B512" s="7" t="s">
        <v>166</v>
      </c>
      <c r="C512" s="7" t="s">
        <v>167</v>
      </c>
      <c r="D512" s="7" t="s">
        <v>167</v>
      </c>
      <c r="E512" s="7" t="s">
        <v>166</v>
      </c>
      <c r="F512" s="7" t="s">
        <v>167</v>
      </c>
      <c r="G512" s="7" t="s">
        <v>167</v>
      </c>
      <c r="H512" s="7">
        <v>0.42</v>
      </c>
      <c r="I512" s="7">
        <v>0.22</v>
      </c>
      <c r="J512" s="7">
        <v>0.41099999999999998</v>
      </c>
      <c r="K512" s="7" t="s">
        <v>166</v>
      </c>
      <c r="L512" s="7" t="s">
        <v>167</v>
      </c>
      <c r="M512" s="7" t="s">
        <v>167</v>
      </c>
      <c r="N512" s="11">
        <f t="shared" si="31"/>
        <v>0.42</v>
      </c>
      <c r="O512" s="12" t="s">
        <v>167</v>
      </c>
    </row>
    <row r="513" spans="1:15" x14ac:dyDescent="0.25">
      <c r="A513" s="16" t="s">
        <v>61</v>
      </c>
      <c r="B513" s="7" t="s">
        <v>166</v>
      </c>
      <c r="C513" s="7" t="s">
        <v>167</v>
      </c>
      <c r="D513" s="7" t="s">
        <v>167</v>
      </c>
      <c r="E513" s="7" t="s">
        <v>166</v>
      </c>
      <c r="F513" s="7" t="s">
        <v>167</v>
      </c>
      <c r="G513" s="7" t="s">
        <v>167</v>
      </c>
      <c r="H513" s="7">
        <v>2.81E-2</v>
      </c>
      <c r="I513" s="7">
        <v>8.3000000000000001E-3</v>
      </c>
      <c r="J513" s="7">
        <v>1.18E-2</v>
      </c>
      <c r="K513" s="7" t="s">
        <v>166</v>
      </c>
      <c r="L513" s="7" t="s">
        <v>167</v>
      </c>
      <c r="M513" s="7" t="s">
        <v>167</v>
      </c>
      <c r="N513" s="11">
        <f t="shared" si="31"/>
        <v>2.81E-2</v>
      </c>
      <c r="O513" s="12" t="s">
        <v>167</v>
      </c>
    </row>
    <row r="514" spans="1:15" x14ac:dyDescent="0.25">
      <c r="A514" s="16" t="s">
        <v>62</v>
      </c>
      <c r="B514" s="7" t="s">
        <v>166</v>
      </c>
      <c r="C514" s="7" t="s">
        <v>167</v>
      </c>
      <c r="D514" s="7" t="s">
        <v>167</v>
      </c>
      <c r="E514" s="7">
        <v>0.247</v>
      </c>
      <c r="F514" s="7">
        <v>7.0999999999999994E-2</v>
      </c>
      <c r="G514" s="7">
        <v>0.13600000000000001</v>
      </c>
      <c r="H514" s="7">
        <v>0.215</v>
      </c>
      <c r="I514" s="7">
        <v>8.8999999999999996E-2</v>
      </c>
      <c r="J514" s="7">
        <v>0.182</v>
      </c>
      <c r="K514" s="7">
        <v>0.192</v>
      </c>
      <c r="L514" s="7">
        <v>5.5E-2</v>
      </c>
      <c r="M514" s="7">
        <v>9.2600000000000002E-2</v>
      </c>
      <c r="N514" s="11">
        <f t="shared" si="31"/>
        <v>0.21799999999999997</v>
      </c>
      <c r="O514" s="12">
        <f t="shared" si="32"/>
        <v>2.7622454633866766E-2</v>
      </c>
    </row>
    <row r="515" spans="1:15" x14ac:dyDescent="0.25">
      <c r="A515" s="16" t="s">
        <v>63</v>
      </c>
      <c r="B515" s="7" t="s">
        <v>166</v>
      </c>
      <c r="C515" s="7" t="s">
        <v>167</v>
      </c>
      <c r="D515" s="7" t="s">
        <v>167</v>
      </c>
      <c r="E515" s="7" t="s">
        <v>166</v>
      </c>
      <c r="F515" s="7" t="s">
        <v>167</v>
      </c>
      <c r="G515" s="7" t="s">
        <v>167</v>
      </c>
      <c r="H515" s="7" t="s">
        <v>166</v>
      </c>
      <c r="I515" s="7" t="s">
        <v>167</v>
      </c>
      <c r="J515" s="7" t="s">
        <v>167</v>
      </c>
      <c r="K515" s="7">
        <v>7.5999999999999998E-2</v>
      </c>
      <c r="L515" s="7">
        <v>2.3E-2</v>
      </c>
      <c r="M515" s="7">
        <v>2.8500000000000001E-2</v>
      </c>
      <c r="N515" s="11">
        <f t="shared" si="31"/>
        <v>7.5999999999999998E-2</v>
      </c>
      <c r="O515" s="12" t="s">
        <v>167</v>
      </c>
    </row>
    <row r="516" spans="1:15" x14ac:dyDescent="0.25">
      <c r="A516" s="16" t="s">
        <v>64</v>
      </c>
      <c r="B516" s="7">
        <v>4.5999999999999999E-2</v>
      </c>
      <c r="C516" s="7">
        <v>1.2E-2</v>
      </c>
      <c r="D516" s="7">
        <v>1.1299999999999999E-2</v>
      </c>
      <c r="E516" s="7">
        <v>7.1999999999999995E-2</v>
      </c>
      <c r="F516" s="7">
        <v>1.4E-2</v>
      </c>
      <c r="G516" s="7">
        <v>0</v>
      </c>
      <c r="H516" s="7" t="s">
        <v>166</v>
      </c>
      <c r="I516" s="7" t="s">
        <v>167</v>
      </c>
      <c r="J516" s="7" t="s">
        <v>167</v>
      </c>
      <c r="K516" s="7">
        <v>0.58099999999999996</v>
      </c>
      <c r="L516" s="7">
        <v>9.9000000000000005E-2</v>
      </c>
      <c r="M516" s="7">
        <v>4.0099999999999997E-3</v>
      </c>
      <c r="N516" s="11">
        <f t="shared" si="31"/>
        <v>0.23299999999999998</v>
      </c>
      <c r="O516" s="12">
        <f t="shared" si="32"/>
        <v>0.30165709008740366</v>
      </c>
    </row>
    <row r="517" spans="1:15" x14ac:dyDescent="0.25">
      <c r="A517" s="16" t="s">
        <v>65</v>
      </c>
      <c r="B517" s="7">
        <v>0.108</v>
      </c>
      <c r="C517" s="7">
        <v>1.6E-2</v>
      </c>
      <c r="D517" s="7">
        <v>3.3400000000000001E-3</v>
      </c>
      <c r="E517" s="7">
        <v>9.1999999999999998E-2</v>
      </c>
      <c r="F517" s="7">
        <v>1.4E-2</v>
      </c>
      <c r="G517" s="7">
        <v>4.5100000000000001E-3</v>
      </c>
      <c r="H517" s="7">
        <v>2.93E-2</v>
      </c>
      <c r="I517" s="7">
        <v>6.7999999999999996E-3</v>
      </c>
      <c r="J517" s="7">
        <v>4.2900000000000004E-3</v>
      </c>
      <c r="K517" s="7">
        <v>1.04</v>
      </c>
      <c r="L517" s="7">
        <v>0.12</v>
      </c>
      <c r="M517" s="7">
        <v>3.7699999999999999E-3</v>
      </c>
      <c r="N517" s="11">
        <f t="shared" si="31"/>
        <v>0.31732500000000002</v>
      </c>
      <c r="O517" s="12">
        <f t="shared" si="32"/>
        <v>0.48297890481883371</v>
      </c>
    </row>
    <row r="518" spans="1:15" x14ac:dyDescent="0.25">
      <c r="A518" s="16" t="s">
        <v>66</v>
      </c>
      <c r="B518" s="7">
        <v>8.1000000000000003E-2</v>
      </c>
      <c r="C518" s="7">
        <v>3.3000000000000002E-2</v>
      </c>
      <c r="D518" s="7">
        <v>4.2200000000000001E-2</v>
      </c>
      <c r="E518" s="7">
        <v>5.6000000000000001E-2</v>
      </c>
      <c r="F518" s="7">
        <v>0.02</v>
      </c>
      <c r="G518" s="7">
        <v>1.6500000000000001E-2</v>
      </c>
      <c r="H518" s="7" t="s">
        <v>166</v>
      </c>
      <c r="I518" s="7" t="s">
        <v>167</v>
      </c>
      <c r="J518" s="7" t="s">
        <v>167</v>
      </c>
      <c r="K518" s="7">
        <v>0.26</v>
      </c>
      <c r="L518" s="7">
        <v>5.5E-2</v>
      </c>
      <c r="M518" s="7">
        <v>2.69E-2</v>
      </c>
      <c r="N518" s="11">
        <f t="shared" si="31"/>
        <v>0.13233333333333333</v>
      </c>
      <c r="O518" s="12">
        <f t="shared" si="32"/>
        <v>0.11126694627486336</v>
      </c>
    </row>
    <row r="519" spans="1:15" x14ac:dyDescent="0.25">
      <c r="A519" s="16" t="s">
        <v>67</v>
      </c>
      <c r="B519" s="7" t="s">
        <v>166</v>
      </c>
      <c r="C519" s="7" t="s">
        <v>167</v>
      </c>
      <c r="D519" s="7" t="s">
        <v>167</v>
      </c>
      <c r="E519" s="7" t="s">
        <v>166</v>
      </c>
      <c r="F519" s="7" t="s">
        <v>167</v>
      </c>
      <c r="G519" s="7" t="s">
        <v>167</v>
      </c>
      <c r="H519" s="7" t="s">
        <v>166</v>
      </c>
      <c r="I519" s="7" t="s">
        <v>167</v>
      </c>
      <c r="J519" s="7" t="s">
        <v>167</v>
      </c>
      <c r="K519" s="7">
        <v>2.0400000000000001E-2</v>
      </c>
      <c r="L519" s="7">
        <v>9.4999999999999998E-3</v>
      </c>
      <c r="M519" s="7">
        <v>8.9999999999999993E-3</v>
      </c>
      <c r="N519" s="11">
        <f t="shared" si="31"/>
        <v>2.0400000000000001E-2</v>
      </c>
      <c r="O519" s="12" t="s">
        <v>167</v>
      </c>
    </row>
    <row r="520" spans="1:15" x14ac:dyDescent="0.25">
      <c r="A520" s="16" t="s">
        <v>68</v>
      </c>
      <c r="B520" s="7" t="s">
        <v>166</v>
      </c>
      <c r="C520" s="7" t="s">
        <v>167</v>
      </c>
      <c r="D520" s="7" t="s">
        <v>167</v>
      </c>
      <c r="E520" s="7" t="s">
        <v>166</v>
      </c>
      <c r="F520" s="7" t="s">
        <v>167</v>
      </c>
      <c r="G520" s="7" t="s">
        <v>167</v>
      </c>
      <c r="H520" s="7">
        <v>0.13100000000000001</v>
      </c>
      <c r="I520" s="7">
        <v>3.4000000000000002E-2</v>
      </c>
      <c r="J520" s="7">
        <v>4.2599999999999999E-2</v>
      </c>
      <c r="K520" s="7" t="s">
        <v>166</v>
      </c>
      <c r="L520" s="7" t="s">
        <v>167</v>
      </c>
      <c r="M520" s="7" t="s">
        <v>167</v>
      </c>
      <c r="N520" s="11">
        <f t="shared" si="31"/>
        <v>0.13100000000000001</v>
      </c>
      <c r="O520" s="12" t="s">
        <v>167</v>
      </c>
    </row>
    <row r="521" spans="1:15" x14ac:dyDescent="0.25">
      <c r="A521" s="16" t="s">
        <v>69</v>
      </c>
      <c r="B521" s="7" t="s">
        <v>166</v>
      </c>
      <c r="C521" s="7" t="s">
        <v>167</v>
      </c>
      <c r="D521" s="7" t="s">
        <v>167</v>
      </c>
      <c r="E521" s="7" t="s">
        <v>166</v>
      </c>
      <c r="F521" s="7" t="s">
        <v>167</v>
      </c>
      <c r="G521" s="7" t="s">
        <v>167</v>
      </c>
      <c r="H521" s="7" t="s">
        <v>166</v>
      </c>
      <c r="I521" s="7" t="s">
        <v>167</v>
      </c>
      <c r="J521" s="7" t="s">
        <v>167</v>
      </c>
      <c r="K521" s="7" t="s">
        <v>166</v>
      </c>
      <c r="L521" s="7" t="s">
        <v>167</v>
      </c>
      <c r="M521" s="7" t="s">
        <v>167</v>
      </c>
      <c r="N521" s="11" t="s">
        <v>167</v>
      </c>
      <c r="O521" s="12" t="s">
        <v>167</v>
      </c>
    </row>
    <row r="522" spans="1:15" x14ac:dyDescent="0.25">
      <c r="A522" s="16" t="s">
        <v>70</v>
      </c>
      <c r="B522" s="7">
        <v>0.27200000000000002</v>
      </c>
      <c r="C522" s="7">
        <v>5.1999999999999998E-2</v>
      </c>
      <c r="D522" s="7">
        <v>4.9099999999999998E-2</v>
      </c>
      <c r="E522" s="7">
        <v>0.12</v>
      </c>
      <c r="F522" s="7">
        <v>2.9000000000000001E-2</v>
      </c>
      <c r="G522" s="7">
        <v>3.3799999999999997E-2</v>
      </c>
      <c r="H522" s="7">
        <v>0.13900000000000001</v>
      </c>
      <c r="I522" s="7">
        <v>3.5999999999999997E-2</v>
      </c>
      <c r="J522" s="7">
        <v>5.0999999999999997E-2</v>
      </c>
      <c r="K522" s="7">
        <v>0.35199999999999998</v>
      </c>
      <c r="L522" s="7">
        <v>5.3999999999999999E-2</v>
      </c>
      <c r="M522" s="7">
        <v>2.2700000000000001E-2</v>
      </c>
      <c r="N522" s="11">
        <f t="shared" si="31"/>
        <v>0.22075</v>
      </c>
      <c r="O522" s="12">
        <f t="shared" si="32"/>
        <v>0.11058443229798068</v>
      </c>
    </row>
    <row r="523" spans="1:15" x14ac:dyDescent="0.25">
      <c r="A523" s="16" t="s">
        <v>71</v>
      </c>
      <c r="B523" s="7" t="s">
        <v>166</v>
      </c>
      <c r="C523" s="7" t="s">
        <v>167</v>
      </c>
      <c r="D523" s="7" t="s">
        <v>167</v>
      </c>
      <c r="E523" s="7" t="s">
        <v>166</v>
      </c>
      <c r="F523" s="7" t="s">
        <v>167</v>
      </c>
      <c r="G523" s="7" t="s">
        <v>167</v>
      </c>
      <c r="H523" s="7" t="s">
        <v>166</v>
      </c>
      <c r="I523" s="7" t="s">
        <v>167</v>
      </c>
      <c r="J523" s="7" t="s">
        <v>167</v>
      </c>
      <c r="K523" s="7" t="s">
        <v>166</v>
      </c>
      <c r="L523" s="7" t="s">
        <v>167</v>
      </c>
      <c r="M523" s="7" t="s">
        <v>167</v>
      </c>
      <c r="N523" s="11" t="s">
        <v>167</v>
      </c>
      <c r="O523" s="12" t="s">
        <v>167</v>
      </c>
    </row>
    <row r="524" spans="1:15" x14ac:dyDescent="0.25">
      <c r="A524" s="16" t="s">
        <v>72</v>
      </c>
      <c r="B524" s="7">
        <v>1.4E-2</v>
      </c>
      <c r="C524" s="7">
        <v>7.3000000000000001E-3</v>
      </c>
      <c r="D524" s="7">
        <v>9.5499999999999995E-3</v>
      </c>
      <c r="E524" s="7">
        <v>1.61E-2</v>
      </c>
      <c r="F524" s="7">
        <v>6.7000000000000002E-3</v>
      </c>
      <c r="G524" s="7">
        <v>8.3599999999999994E-3</v>
      </c>
      <c r="H524" s="7" t="s">
        <v>166</v>
      </c>
      <c r="I524" s="7" t="s">
        <v>167</v>
      </c>
      <c r="J524" s="7" t="s">
        <v>167</v>
      </c>
      <c r="K524" s="7">
        <v>0.193</v>
      </c>
      <c r="L524" s="7">
        <v>3.5000000000000003E-2</v>
      </c>
      <c r="M524" s="7">
        <v>4.7800000000000004E-3</v>
      </c>
      <c r="N524" s="11">
        <f t="shared" si="31"/>
        <v>7.4366666666666678E-2</v>
      </c>
      <c r="O524" s="12">
        <f t="shared" si="32"/>
        <v>0.10274484577502335</v>
      </c>
    </row>
    <row r="525" spans="1:15" ht="13.8" thickBot="1" x14ac:dyDescent="0.3">
      <c r="A525" s="17" t="s">
        <v>73</v>
      </c>
      <c r="B525" s="8">
        <v>2.06E-2</v>
      </c>
      <c r="C525" s="8">
        <v>7.6E-3</v>
      </c>
      <c r="D525" s="8">
        <v>8.7600000000000004E-3</v>
      </c>
      <c r="E525" s="8">
        <v>3.9199999999999999E-2</v>
      </c>
      <c r="F525" s="8">
        <v>8.0999999999999996E-3</v>
      </c>
      <c r="G525" s="8">
        <v>5.8799999999999998E-3</v>
      </c>
      <c r="H525" s="8">
        <v>2.1299999999999999E-2</v>
      </c>
      <c r="I525" s="8">
        <v>6.7000000000000002E-3</v>
      </c>
      <c r="J525" s="8">
        <v>6.43E-3</v>
      </c>
      <c r="K525" s="8">
        <v>8.1000000000000003E-2</v>
      </c>
      <c r="L525" s="8">
        <v>1.2E-2</v>
      </c>
      <c r="M525" s="8">
        <v>7.0600000000000003E-3</v>
      </c>
      <c r="N525" s="13">
        <f t="shared" si="31"/>
        <v>4.0525000000000005E-2</v>
      </c>
      <c r="O525" s="14">
        <f t="shared" si="32"/>
        <v>2.8323061863670968E-2</v>
      </c>
    </row>
    <row r="526" spans="1:15" ht="13.8" thickBot="1" x14ac:dyDescent="0.3">
      <c r="K526" s="19"/>
      <c r="L526" s="19"/>
    </row>
    <row r="527" spans="1:15" x14ac:dyDescent="0.25">
      <c r="A527" s="15"/>
      <c r="B527" s="6" t="s">
        <v>155</v>
      </c>
      <c r="C527" s="6" t="s">
        <v>84</v>
      </c>
      <c r="D527" s="6" t="s">
        <v>150</v>
      </c>
      <c r="E527" s="6" t="s">
        <v>20</v>
      </c>
      <c r="F527" s="6" t="s">
        <v>84</v>
      </c>
      <c r="G527" s="6" t="s">
        <v>150</v>
      </c>
      <c r="H527" s="6" t="s">
        <v>156</v>
      </c>
      <c r="I527" s="6" t="s">
        <v>84</v>
      </c>
      <c r="J527" s="6" t="s">
        <v>150</v>
      </c>
      <c r="K527" s="15" t="s">
        <v>168</v>
      </c>
      <c r="L527" s="26" t="s">
        <v>169</v>
      </c>
    </row>
    <row r="528" spans="1:15" x14ac:dyDescent="0.25">
      <c r="A528" s="16" t="s">
        <v>41</v>
      </c>
      <c r="B528" s="7">
        <v>112.39</v>
      </c>
      <c r="C528" s="7">
        <v>10.56</v>
      </c>
      <c r="D528" s="7">
        <v>4.0599999999999997E-2</v>
      </c>
      <c r="E528" s="7">
        <v>103.92</v>
      </c>
      <c r="F528" s="7">
        <v>10.6</v>
      </c>
      <c r="G528" s="7">
        <v>3.15E-2</v>
      </c>
      <c r="H528" s="7">
        <v>61.57</v>
      </c>
      <c r="I528" s="7">
        <v>6.86</v>
      </c>
      <c r="J528" s="7">
        <v>3.5200000000000002E-2</v>
      </c>
      <c r="K528" s="11">
        <f>AVERAGE(B528,E528,H528)</f>
        <v>92.626666666666665</v>
      </c>
      <c r="L528" s="12">
        <f>STDEV(B528,E528,H528)</f>
        <v>27.227240648536775</v>
      </c>
    </row>
    <row r="529" spans="1:12" x14ac:dyDescent="0.25">
      <c r="A529" s="16" t="s">
        <v>42</v>
      </c>
      <c r="B529" s="7">
        <v>223.98</v>
      </c>
      <c r="C529" s="7">
        <v>35.35</v>
      </c>
      <c r="D529" s="7">
        <v>6.8199999999999997E-2</v>
      </c>
      <c r="E529" s="7">
        <v>259.58</v>
      </c>
      <c r="F529" s="7">
        <v>44.95</v>
      </c>
      <c r="G529" s="7">
        <v>0.152</v>
      </c>
      <c r="H529" s="7">
        <v>178.8</v>
      </c>
      <c r="I529" s="7">
        <v>34.159999999999997</v>
      </c>
      <c r="J529" s="7">
        <v>0.107</v>
      </c>
      <c r="K529" s="11">
        <f t="shared" ref="K529:K560" si="33">AVERAGE(B529,E529,H529)</f>
        <v>220.78666666666663</v>
      </c>
      <c r="L529" s="12">
        <f t="shared" ref="L529:L560" si="34">STDEV(B529,E529,H529)</f>
        <v>40.484566606712427</v>
      </c>
    </row>
    <row r="530" spans="1:12" x14ac:dyDescent="0.25">
      <c r="A530" s="16" t="s">
        <v>43</v>
      </c>
      <c r="B530" s="7">
        <v>657.98</v>
      </c>
      <c r="C530" s="7">
        <v>68.59</v>
      </c>
      <c r="D530" s="7">
        <v>47.76</v>
      </c>
      <c r="E530" s="7">
        <v>729.29</v>
      </c>
      <c r="F530" s="7">
        <v>80.290000000000006</v>
      </c>
      <c r="G530" s="7">
        <v>37.5</v>
      </c>
      <c r="H530" s="7">
        <v>1259.99</v>
      </c>
      <c r="I530" s="7">
        <v>148.69</v>
      </c>
      <c r="J530" s="7">
        <v>78.73</v>
      </c>
      <c r="K530" s="11">
        <f t="shared" si="33"/>
        <v>882.42000000000007</v>
      </c>
      <c r="L530" s="12">
        <f t="shared" si="34"/>
        <v>328.92340704182152</v>
      </c>
    </row>
    <row r="531" spans="1:12" x14ac:dyDescent="0.25">
      <c r="A531" s="16" t="s">
        <v>44</v>
      </c>
      <c r="B531" s="7">
        <v>0.95</v>
      </c>
      <c r="C531" s="7">
        <v>0.17</v>
      </c>
      <c r="D531" s="7">
        <v>2.86E-2</v>
      </c>
      <c r="E531" s="7">
        <v>0.93</v>
      </c>
      <c r="F531" s="7">
        <v>0.18</v>
      </c>
      <c r="G531" s="7">
        <v>1.9400000000000001E-2</v>
      </c>
      <c r="H531" s="7">
        <v>0.52</v>
      </c>
      <c r="I531" s="7">
        <v>0.12</v>
      </c>
      <c r="J531" s="7">
        <v>3.8699999999999998E-2</v>
      </c>
      <c r="K531" s="11">
        <f t="shared" si="33"/>
        <v>0.79999999999999993</v>
      </c>
      <c r="L531" s="12">
        <f t="shared" si="34"/>
        <v>0.2426932219902323</v>
      </c>
    </row>
    <row r="532" spans="1:12" x14ac:dyDescent="0.25">
      <c r="A532" s="16" t="s">
        <v>45</v>
      </c>
      <c r="B532" s="7">
        <v>116.48</v>
      </c>
      <c r="C532" s="7">
        <v>20.32</v>
      </c>
      <c r="D532" s="7">
        <v>0.53500000000000003</v>
      </c>
      <c r="E532" s="7">
        <v>154.59</v>
      </c>
      <c r="F532" s="7">
        <v>29.59</v>
      </c>
      <c r="G532" s="7">
        <v>0.40799999999999997</v>
      </c>
      <c r="H532" s="7">
        <v>64.150000000000006</v>
      </c>
      <c r="I532" s="7">
        <v>13.6</v>
      </c>
      <c r="J532" s="7">
        <v>0.46500000000000002</v>
      </c>
      <c r="K532" s="11">
        <f t="shared" si="33"/>
        <v>111.74000000000001</v>
      </c>
      <c r="L532" s="12">
        <f t="shared" si="34"/>
        <v>45.40593683649751</v>
      </c>
    </row>
    <row r="533" spans="1:12" x14ac:dyDescent="0.25">
      <c r="A533" s="16" t="s">
        <v>46</v>
      </c>
      <c r="B533" s="7">
        <v>702.21</v>
      </c>
      <c r="C533" s="7">
        <v>38.619999999999997</v>
      </c>
      <c r="D533" s="7">
        <v>3.04E-2</v>
      </c>
      <c r="E533" s="7">
        <v>698.22</v>
      </c>
      <c r="F533" s="7">
        <v>40.75</v>
      </c>
      <c r="G533" s="7">
        <v>2.1399999999999999E-2</v>
      </c>
      <c r="H533" s="7">
        <v>509.81</v>
      </c>
      <c r="I533" s="7">
        <v>31.75</v>
      </c>
      <c r="J533" s="7">
        <v>3.2500000000000001E-2</v>
      </c>
      <c r="K533" s="11">
        <f t="shared" si="33"/>
        <v>636.74666666666667</v>
      </c>
      <c r="L533" s="12">
        <f t="shared" si="34"/>
        <v>109.94847899508832</v>
      </c>
    </row>
    <row r="534" spans="1:12" x14ac:dyDescent="0.25">
      <c r="A534" s="16" t="s">
        <v>47</v>
      </c>
      <c r="B534" s="7">
        <v>121.04</v>
      </c>
      <c r="C534" s="7">
        <v>4.91</v>
      </c>
      <c r="D534" s="7">
        <v>0.94</v>
      </c>
      <c r="E534" s="7">
        <v>166.29</v>
      </c>
      <c r="F534" s="7">
        <v>6.96</v>
      </c>
      <c r="G534" s="7">
        <v>0.68400000000000005</v>
      </c>
      <c r="H534" s="7">
        <v>349.79</v>
      </c>
      <c r="I534" s="7">
        <v>15.01</v>
      </c>
      <c r="J534" s="7">
        <v>1.45</v>
      </c>
      <c r="K534" s="11">
        <f t="shared" si="33"/>
        <v>212.37333333333333</v>
      </c>
      <c r="L534" s="12">
        <f t="shared" si="34"/>
        <v>121.13792070748673</v>
      </c>
    </row>
    <row r="535" spans="1:12" x14ac:dyDescent="0.25">
      <c r="A535" s="16" t="s">
        <v>48</v>
      </c>
      <c r="B535" s="7">
        <v>107.31</v>
      </c>
      <c r="C535" s="7">
        <v>6.09</v>
      </c>
      <c r="D535" s="7">
        <v>0.23200000000000001</v>
      </c>
      <c r="E535" s="7">
        <v>212.44</v>
      </c>
      <c r="F535" s="7">
        <v>12.81</v>
      </c>
      <c r="G535" s="7">
        <v>0.17799999999999999</v>
      </c>
      <c r="H535" s="7">
        <v>398.01</v>
      </c>
      <c r="I535" s="7">
        <v>25.65</v>
      </c>
      <c r="J535" s="7">
        <v>0.376</v>
      </c>
      <c r="K535" s="11">
        <f t="shared" si="33"/>
        <v>239.25333333333333</v>
      </c>
      <c r="L535" s="12">
        <f t="shared" si="34"/>
        <v>147.19320172254334</v>
      </c>
    </row>
    <row r="536" spans="1:12" x14ac:dyDescent="0.25">
      <c r="A536" s="16" t="s">
        <v>49</v>
      </c>
      <c r="B536" s="7">
        <v>48.58</v>
      </c>
      <c r="C536" s="7">
        <v>1.84</v>
      </c>
      <c r="D536" s="7">
        <v>1.23E-2</v>
      </c>
      <c r="E536" s="7">
        <v>41.02</v>
      </c>
      <c r="F536" s="7">
        <v>1.61</v>
      </c>
      <c r="G536" s="7">
        <v>7.45E-3</v>
      </c>
      <c r="H536" s="7">
        <v>29.74</v>
      </c>
      <c r="I536" s="7">
        <v>1.22</v>
      </c>
      <c r="J536" s="7">
        <v>2.0899999999999998E-2</v>
      </c>
      <c r="K536" s="11">
        <f t="shared" si="33"/>
        <v>39.779999999999994</v>
      </c>
      <c r="L536" s="12">
        <f t="shared" si="34"/>
        <v>9.4810126041473488</v>
      </c>
    </row>
    <row r="537" spans="1:12" x14ac:dyDescent="0.25">
      <c r="A537" s="16" t="s">
        <v>50</v>
      </c>
      <c r="B537" s="7">
        <v>88.98</v>
      </c>
      <c r="C537" s="7">
        <v>4.51</v>
      </c>
      <c r="D537" s="7">
        <v>5.8400000000000001E-2</v>
      </c>
      <c r="E537" s="7">
        <v>106.07</v>
      </c>
      <c r="F537" s="7">
        <v>5.66</v>
      </c>
      <c r="G537" s="7">
        <v>2.98E-2</v>
      </c>
      <c r="H537" s="7">
        <v>86.28</v>
      </c>
      <c r="I537" s="7">
        <v>4.8899999999999997</v>
      </c>
      <c r="J537" s="7">
        <v>0.121</v>
      </c>
      <c r="K537" s="11">
        <f t="shared" si="33"/>
        <v>93.776666666666685</v>
      </c>
      <c r="L537" s="12">
        <f t="shared" si="34"/>
        <v>10.731590438203147</v>
      </c>
    </row>
    <row r="538" spans="1:12" x14ac:dyDescent="0.25">
      <c r="A538" s="16" t="s">
        <v>51</v>
      </c>
      <c r="B538" s="7">
        <v>0.91</v>
      </c>
      <c r="C538" s="7">
        <v>0.13</v>
      </c>
      <c r="D538" s="7">
        <v>0.129</v>
      </c>
      <c r="E538" s="7">
        <v>10.29</v>
      </c>
      <c r="F538" s="7">
        <v>0.96</v>
      </c>
      <c r="G538" s="7">
        <v>6.8500000000000005E-2</v>
      </c>
      <c r="H538" s="7">
        <v>3.06</v>
      </c>
      <c r="I538" s="7">
        <v>0.37</v>
      </c>
      <c r="J538" s="7">
        <v>0.189</v>
      </c>
      <c r="K538" s="11">
        <f t="shared" si="33"/>
        <v>4.753333333333333</v>
      </c>
      <c r="L538" s="12">
        <f t="shared" si="34"/>
        <v>4.9139223979763189</v>
      </c>
    </row>
    <row r="539" spans="1:12" x14ac:dyDescent="0.25">
      <c r="A539" s="16" t="s">
        <v>52</v>
      </c>
      <c r="B539" s="7">
        <v>9.68</v>
      </c>
      <c r="C539" s="7">
        <v>0.64</v>
      </c>
      <c r="D539" s="7">
        <v>0.17899999999999999</v>
      </c>
      <c r="E539" s="7">
        <v>11.22</v>
      </c>
      <c r="F539" s="7">
        <v>0.79</v>
      </c>
      <c r="G539" s="7">
        <v>0.125</v>
      </c>
      <c r="H539" s="7">
        <v>9.2100000000000009</v>
      </c>
      <c r="I539" s="7">
        <v>0.74</v>
      </c>
      <c r="J539" s="7">
        <v>0.32300000000000001</v>
      </c>
      <c r="K539" s="11">
        <f t="shared" si="33"/>
        <v>10.036666666666667</v>
      </c>
      <c r="L539" s="12">
        <f t="shared" si="34"/>
        <v>1.0513958975254438</v>
      </c>
    </row>
    <row r="540" spans="1:12" x14ac:dyDescent="0.25">
      <c r="A540" s="16" t="s">
        <v>53</v>
      </c>
      <c r="B540" s="7">
        <v>18.27</v>
      </c>
      <c r="C540" s="7">
        <v>0.86</v>
      </c>
      <c r="D540" s="7">
        <v>2.1299999999999999E-2</v>
      </c>
      <c r="E540" s="7">
        <v>18.739999999999998</v>
      </c>
      <c r="F540" s="7">
        <v>0.93</v>
      </c>
      <c r="G540" s="7">
        <v>1.3100000000000001E-2</v>
      </c>
      <c r="H540" s="7">
        <v>15.81</v>
      </c>
      <c r="I540" s="7">
        <v>0.84</v>
      </c>
      <c r="J540" s="7">
        <v>1.7100000000000001E-2</v>
      </c>
      <c r="K540" s="11">
        <f t="shared" si="33"/>
        <v>17.606666666666666</v>
      </c>
      <c r="L540" s="12">
        <f t="shared" si="34"/>
        <v>1.5736052024994485</v>
      </c>
    </row>
    <row r="541" spans="1:12" x14ac:dyDescent="0.25">
      <c r="A541" s="16" t="s">
        <v>54</v>
      </c>
      <c r="B541" s="7">
        <v>1.02</v>
      </c>
      <c r="C541" s="7">
        <v>0.33</v>
      </c>
      <c r="D541" s="7">
        <v>0.54100000000000004</v>
      </c>
      <c r="E541" s="7">
        <v>1.36</v>
      </c>
      <c r="F541" s="7">
        <v>0.39</v>
      </c>
      <c r="G541" s="7">
        <v>0.42099999999999999</v>
      </c>
      <c r="H541" s="7">
        <v>1.08</v>
      </c>
      <c r="I541" s="7">
        <v>0.51</v>
      </c>
      <c r="J541" s="7">
        <v>0.86799999999999999</v>
      </c>
      <c r="K541" s="11">
        <f t="shared" si="33"/>
        <v>1.1533333333333333</v>
      </c>
      <c r="L541" s="12">
        <f t="shared" si="34"/>
        <v>0.18147543451755035</v>
      </c>
    </row>
    <row r="542" spans="1:12" x14ac:dyDescent="0.25">
      <c r="A542" s="16" t="s">
        <v>55</v>
      </c>
      <c r="B542" s="7" t="s">
        <v>166</v>
      </c>
      <c r="C542" s="7" t="s">
        <v>167</v>
      </c>
      <c r="D542" s="7" t="s">
        <v>167</v>
      </c>
      <c r="E542" s="7">
        <v>0.245</v>
      </c>
      <c r="F542" s="7">
        <v>5.3999999999999999E-2</v>
      </c>
      <c r="G542" s="7">
        <v>4.9800000000000001E-3</v>
      </c>
      <c r="H542" s="7">
        <v>1.95</v>
      </c>
      <c r="I542" s="7">
        <v>0.45</v>
      </c>
      <c r="J542" s="7">
        <v>8.6199999999999992E-3</v>
      </c>
      <c r="K542" s="11">
        <f t="shared" si="33"/>
        <v>1.0974999999999999</v>
      </c>
      <c r="L542" s="12">
        <f t="shared" si="34"/>
        <v>1.2056170619230635</v>
      </c>
    </row>
    <row r="543" spans="1:12" x14ac:dyDescent="0.25">
      <c r="A543" s="16" t="s">
        <v>56</v>
      </c>
      <c r="B543" s="7" t="s">
        <v>166</v>
      </c>
      <c r="C543" s="7" t="s">
        <v>167</v>
      </c>
      <c r="D543" s="7" t="s">
        <v>167</v>
      </c>
      <c r="E543" s="7">
        <v>3.37</v>
      </c>
      <c r="F543" s="7">
        <v>0.7</v>
      </c>
      <c r="G543" s="7">
        <v>1.03E-2</v>
      </c>
      <c r="H543" s="7">
        <v>6.8</v>
      </c>
      <c r="I543" s="7">
        <v>1.56</v>
      </c>
      <c r="J543" s="7">
        <v>1.38E-2</v>
      </c>
      <c r="K543" s="11">
        <f t="shared" si="33"/>
        <v>5.085</v>
      </c>
      <c r="L543" s="12">
        <f t="shared" si="34"/>
        <v>2.4253762594698576</v>
      </c>
    </row>
    <row r="544" spans="1:12" x14ac:dyDescent="0.25">
      <c r="A544" s="16" t="s">
        <v>57</v>
      </c>
      <c r="B544" s="7" t="s">
        <v>166</v>
      </c>
      <c r="C544" s="7" t="s">
        <v>167</v>
      </c>
      <c r="D544" s="7" t="s">
        <v>167</v>
      </c>
      <c r="E544" s="7" t="s">
        <v>166</v>
      </c>
      <c r="F544" s="7" t="s">
        <v>167</v>
      </c>
      <c r="G544" s="7" t="s">
        <v>167</v>
      </c>
      <c r="H544" s="7">
        <v>1.9E-2</v>
      </c>
      <c r="I544" s="7">
        <v>0.01</v>
      </c>
      <c r="J544" s="7">
        <v>1.43E-2</v>
      </c>
      <c r="K544" s="11">
        <f t="shared" si="33"/>
        <v>1.9E-2</v>
      </c>
      <c r="L544" s="12" t="s">
        <v>167</v>
      </c>
    </row>
    <row r="545" spans="1:12" x14ac:dyDescent="0.25">
      <c r="A545" s="16" t="s">
        <v>58</v>
      </c>
      <c r="B545" s="7">
        <v>5.0999999999999997E-2</v>
      </c>
      <c r="C545" s="7">
        <v>2.3E-2</v>
      </c>
      <c r="D545" s="7">
        <v>3.32E-2</v>
      </c>
      <c r="E545" s="7">
        <v>0.13400000000000001</v>
      </c>
      <c r="F545" s="7">
        <v>3.4000000000000002E-2</v>
      </c>
      <c r="G545" s="7">
        <v>0</v>
      </c>
      <c r="H545" s="7" t="s">
        <v>166</v>
      </c>
      <c r="I545" s="7" t="s">
        <v>167</v>
      </c>
      <c r="J545" s="7" t="s">
        <v>167</v>
      </c>
      <c r="K545" s="11">
        <f t="shared" si="33"/>
        <v>9.2499999999999999E-2</v>
      </c>
      <c r="L545" s="12">
        <f t="shared" si="34"/>
        <v>5.8689862838483473E-2</v>
      </c>
    </row>
    <row r="546" spans="1:12" x14ac:dyDescent="0.25">
      <c r="A546" s="16" t="s">
        <v>59</v>
      </c>
      <c r="B546" s="7">
        <v>1.8800000000000001E-2</v>
      </c>
      <c r="C546" s="7">
        <v>8.3000000000000001E-3</v>
      </c>
      <c r="D546" s="7">
        <v>0</v>
      </c>
      <c r="E546" s="7">
        <v>1.4999999999999999E-2</v>
      </c>
      <c r="F546" s="7">
        <v>1.2E-2</v>
      </c>
      <c r="G546" s="7">
        <v>1.2699999999999999E-2</v>
      </c>
      <c r="H546" s="7" t="s">
        <v>166</v>
      </c>
      <c r="I546" s="7" t="s">
        <v>167</v>
      </c>
      <c r="J546" s="7" t="s">
        <v>167</v>
      </c>
      <c r="K546" s="11">
        <f t="shared" si="33"/>
        <v>1.6899999999999998E-2</v>
      </c>
      <c r="L546" s="12">
        <f t="shared" si="34"/>
        <v>2.6870057685088817E-3</v>
      </c>
    </row>
    <row r="547" spans="1:12" x14ac:dyDescent="0.25">
      <c r="A547" s="16" t="s">
        <v>60</v>
      </c>
      <c r="B547" s="7" t="s">
        <v>166</v>
      </c>
      <c r="C547" s="7" t="s">
        <v>167</v>
      </c>
      <c r="D547" s="7" t="s">
        <v>167</v>
      </c>
      <c r="E547" s="7" t="s">
        <v>166</v>
      </c>
      <c r="F547" s="7" t="s">
        <v>167</v>
      </c>
      <c r="G547" s="7" t="s">
        <v>167</v>
      </c>
      <c r="H547" s="7" t="s">
        <v>166</v>
      </c>
      <c r="I547" s="7" t="s">
        <v>167</v>
      </c>
      <c r="J547" s="7" t="s">
        <v>167</v>
      </c>
      <c r="K547" s="11" t="s">
        <v>167</v>
      </c>
      <c r="L547" s="12" t="s">
        <v>167</v>
      </c>
    </row>
    <row r="548" spans="1:12" x14ac:dyDescent="0.25">
      <c r="A548" s="16" t="s">
        <v>61</v>
      </c>
      <c r="B548" s="7">
        <v>9.9000000000000008E-3</v>
      </c>
      <c r="C548" s="7">
        <v>3.5999999999999999E-3</v>
      </c>
      <c r="D548" s="7">
        <v>3.5400000000000002E-3</v>
      </c>
      <c r="E548" s="7">
        <v>0.23</v>
      </c>
      <c r="F548" s="7">
        <v>2.1999999999999999E-2</v>
      </c>
      <c r="G548" s="7">
        <v>6.2399999999999999E-3</v>
      </c>
      <c r="H548" s="7" t="s">
        <v>166</v>
      </c>
      <c r="I548" s="7" t="s">
        <v>167</v>
      </c>
      <c r="J548" s="7" t="s">
        <v>167</v>
      </c>
      <c r="K548" s="11">
        <f t="shared" si="33"/>
        <v>0.11995</v>
      </c>
      <c r="L548" s="12">
        <f t="shared" si="34"/>
        <v>0.15563420253915913</v>
      </c>
    </row>
    <row r="549" spans="1:12" x14ac:dyDescent="0.25">
      <c r="A549" s="16" t="s">
        <v>62</v>
      </c>
      <c r="B549" s="7">
        <v>0.15</v>
      </c>
      <c r="C549" s="7">
        <v>6.0999999999999999E-2</v>
      </c>
      <c r="D549" s="7">
        <v>0.11799999999999999</v>
      </c>
      <c r="E549" s="7">
        <v>0.17499999999999999</v>
      </c>
      <c r="F549" s="7">
        <v>6.2E-2</v>
      </c>
      <c r="G549" s="7">
        <v>8.9200000000000002E-2</v>
      </c>
      <c r="H549" s="7" t="s">
        <v>166</v>
      </c>
      <c r="I549" s="7" t="s">
        <v>167</v>
      </c>
      <c r="J549" s="7" t="s">
        <v>167</v>
      </c>
      <c r="K549" s="11">
        <f t="shared" si="33"/>
        <v>0.16249999999999998</v>
      </c>
      <c r="L549" s="12">
        <f t="shared" si="34"/>
        <v>1.7677669529663684E-2</v>
      </c>
    </row>
    <row r="550" spans="1:12" x14ac:dyDescent="0.25">
      <c r="A550" s="16" t="s">
        <v>63</v>
      </c>
      <c r="B550" s="7" t="s">
        <v>166</v>
      </c>
      <c r="C550" s="7" t="s">
        <v>167</v>
      </c>
      <c r="D550" s="7" t="s">
        <v>167</v>
      </c>
      <c r="E550" s="7">
        <v>0.13800000000000001</v>
      </c>
      <c r="F550" s="7">
        <v>0.04</v>
      </c>
      <c r="G550" s="7">
        <v>4.2099999999999999E-2</v>
      </c>
      <c r="H550" s="7" t="s">
        <v>166</v>
      </c>
      <c r="I550" s="7" t="s">
        <v>167</v>
      </c>
      <c r="J550" s="7" t="s">
        <v>167</v>
      </c>
      <c r="K550" s="11">
        <f t="shared" si="33"/>
        <v>0.13800000000000001</v>
      </c>
      <c r="L550" s="12" t="s">
        <v>167</v>
      </c>
    </row>
    <row r="551" spans="1:12" x14ac:dyDescent="0.25">
      <c r="A551" s="16" t="s">
        <v>64</v>
      </c>
      <c r="B551" s="7">
        <v>1.14E-2</v>
      </c>
      <c r="C551" s="7">
        <v>4.0000000000000001E-3</v>
      </c>
      <c r="D551" s="7">
        <v>3.4399999999999999E-3</v>
      </c>
      <c r="E551" s="7">
        <v>0.28999999999999998</v>
      </c>
      <c r="F551" s="7">
        <v>6.0999999999999999E-2</v>
      </c>
      <c r="G551" s="7">
        <v>1.5299999999999999E-3</v>
      </c>
      <c r="H551" s="7">
        <v>0.27300000000000002</v>
      </c>
      <c r="I551" s="7">
        <v>6.4000000000000001E-2</v>
      </c>
      <c r="J551" s="7">
        <v>1.67E-2</v>
      </c>
      <c r="K551" s="11">
        <f t="shared" si="33"/>
        <v>0.19146666666666667</v>
      </c>
      <c r="L551" s="12">
        <f t="shared" si="34"/>
        <v>0.15617379208219712</v>
      </c>
    </row>
    <row r="552" spans="1:12" x14ac:dyDescent="0.25">
      <c r="A552" s="16" t="s">
        <v>65</v>
      </c>
      <c r="B552" s="7" t="s">
        <v>166</v>
      </c>
      <c r="C552" s="7" t="s">
        <v>167</v>
      </c>
      <c r="D552" s="7" t="s">
        <v>167</v>
      </c>
      <c r="E552" s="7">
        <v>0.46200000000000002</v>
      </c>
      <c r="F552" s="7">
        <v>6.7000000000000004E-2</v>
      </c>
      <c r="G552" s="7">
        <v>4.7800000000000004E-3</v>
      </c>
      <c r="H552" s="7">
        <v>0.76</v>
      </c>
      <c r="I552" s="7">
        <v>0.12</v>
      </c>
      <c r="J552" s="7">
        <v>1.2999999999999999E-2</v>
      </c>
      <c r="K552" s="11">
        <f t="shared" si="33"/>
        <v>0.61099999999999999</v>
      </c>
      <c r="L552" s="12">
        <f t="shared" si="34"/>
        <v>0.21071782079359155</v>
      </c>
    </row>
    <row r="553" spans="1:12" x14ac:dyDescent="0.25">
      <c r="A553" s="16" t="s">
        <v>66</v>
      </c>
      <c r="B553" s="7">
        <v>2.5000000000000001E-2</v>
      </c>
      <c r="C553" s="7">
        <v>1.4E-2</v>
      </c>
      <c r="D553" s="7">
        <v>1.8100000000000002E-2</v>
      </c>
      <c r="E553" s="7">
        <v>0.26</v>
      </c>
      <c r="F553" s="7">
        <v>6.5000000000000002E-2</v>
      </c>
      <c r="G553" s="7">
        <v>0</v>
      </c>
      <c r="H553" s="7">
        <v>0.62</v>
      </c>
      <c r="I553" s="7">
        <v>0.15</v>
      </c>
      <c r="J553" s="7">
        <v>3.95E-2</v>
      </c>
      <c r="K553" s="11">
        <f t="shared" si="33"/>
        <v>0.30166666666666669</v>
      </c>
      <c r="L553" s="12">
        <f t="shared" si="34"/>
        <v>0.29968038529962776</v>
      </c>
    </row>
    <row r="554" spans="1:12" x14ac:dyDescent="0.25">
      <c r="A554" s="16" t="s">
        <v>67</v>
      </c>
      <c r="B554" s="7" t="s">
        <v>166</v>
      </c>
      <c r="C554" s="7" t="s">
        <v>167</v>
      </c>
      <c r="D554" s="7" t="s">
        <v>167</v>
      </c>
      <c r="E554" s="7" t="s">
        <v>166</v>
      </c>
      <c r="F554" s="7" t="s">
        <v>167</v>
      </c>
      <c r="G554" s="7" t="s">
        <v>167</v>
      </c>
      <c r="H554" s="7">
        <v>9.4E-2</v>
      </c>
      <c r="I554" s="7">
        <v>3.3000000000000002E-2</v>
      </c>
      <c r="J554" s="7">
        <v>1.7500000000000002E-2</v>
      </c>
      <c r="K554" s="11">
        <f t="shared" si="33"/>
        <v>9.4E-2</v>
      </c>
      <c r="L554" s="12" t="s">
        <v>167</v>
      </c>
    </row>
    <row r="555" spans="1:12" x14ac:dyDescent="0.25">
      <c r="A555" s="16" t="s">
        <v>68</v>
      </c>
      <c r="B555" s="7">
        <v>6.5000000000000002E-2</v>
      </c>
      <c r="C555" s="7">
        <v>1.7000000000000001E-2</v>
      </c>
      <c r="D555" s="7">
        <v>0</v>
      </c>
      <c r="E555" s="7">
        <v>0.157</v>
      </c>
      <c r="F555" s="7">
        <v>3.7999999999999999E-2</v>
      </c>
      <c r="G555" s="7">
        <v>2.8400000000000002E-2</v>
      </c>
      <c r="H555" s="7">
        <v>9.9000000000000005E-2</v>
      </c>
      <c r="I555" s="7">
        <v>4.1000000000000002E-2</v>
      </c>
      <c r="J555" s="7">
        <v>5.6099999999999997E-2</v>
      </c>
      <c r="K555" s="11">
        <f t="shared" si="33"/>
        <v>0.107</v>
      </c>
      <c r="L555" s="12">
        <f t="shared" si="34"/>
        <v>4.6518813398452021E-2</v>
      </c>
    </row>
    <row r="556" spans="1:12" x14ac:dyDescent="0.25">
      <c r="A556" s="16" t="s">
        <v>69</v>
      </c>
      <c r="B556" s="7" t="s">
        <v>166</v>
      </c>
      <c r="C556" s="7" t="s">
        <v>167</v>
      </c>
      <c r="D556" s="7" t="s">
        <v>167</v>
      </c>
      <c r="E556" s="7" t="s">
        <v>166</v>
      </c>
      <c r="F556" s="7" t="s">
        <v>167</v>
      </c>
      <c r="G556" s="7" t="s">
        <v>167</v>
      </c>
      <c r="H556" s="7">
        <v>9.0999999999999998E-2</v>
      </c>
      <c r="I556" s="7">
        <v>3.5000000000000003E-2</v>
      </c>
      <c r="J556" s="7">
        <v>3.3599999999999998E-2</v>
      </c>
      <c r="K556" s="11">
        <f t="shared" si="33"/>
        <v>9.0999999999999998E-2</v>
      </c>
      <c r="L556" s="12" t="s">
        <v>167</v>
      </c>
    </row>
    <row r="557" spans="1:12" x14ac:dyDescent="0.25">
      <c r="A557" s="16" t="s">
        <v>70</v>
      </c>
      <c r="B557" s="7">
        <v>5.7000000000000002E-2</v>
      </c>
      <c r="C557" s="7">
        <v>1.9E-2</v>
      </c>
      <c r="D557" s="7">
        <v>2.7E-2</v>
      </c>
      <c r="E557" s="7">
        <v>0.95</v>
      </c>
      <c r="F557" s="7">
        <v>0.15</v>
      </c>
      <c r="G557" s="7">
        <v>1.6799999999999999E-2</v>
      </c>
      <c r="H557" s="7">
        <v>0.39</v>
      </c>
      <c r="I557" s="7">
        <v>0.08</v>
      </c>
      <c r="J557" s="7">
        <v>4.4299999999999999E-2</v>
      </c>
      <c r="K557" s="11">
        <f t="shared" si="33"/>
        <v>0.46566666666666662</v>
      </c>
      <c r="L557" s="12">
        <f t="shared" si="34"/>
        <v>0.45128298586733073</v>
      </c>
    </row>
    <row r="558" spans="1:12" x14ac:dyDescent="0.25">
      <c r="A558" s="16" t="s">
        <v>71</v>
      </c>
      <c r="B558" s="7" t="s">
        <v>166</v>
      </c>
      <c r="C558" s="7" t="s">
        <v>167</v>
      </c>
      <c r="D558" s="7" t="s">
        <v>167</v>
      </c>
      <c r="E558" s="7">
        <v>5.7999999999999996E-3</v>
      </c>
      <c r="F558" s="7">
        <v>5.1000000000000004E-3</v>
      </c>
      <c r="G558" s="7">
        <v>5.5999999999999999E-3</v>
      </c>
      <c r="H558" s="7" t="s">
        <v>166</v>
      </c>
      <c r="I558" s="7" t="s">
        <v>167</v>
      </c>
      <c r="J558" s="7" t="s">
        <v>167</v>
      </c>
      <c r="K558" s="11">
        <f t="shared" si="33"/>
        <v>5.7999999999999996E-3</v>
      </c>
      <c r="L558" s="12" t="s">
        <v>167</v>
      </c>
    </row>
    <row r="559" spans="1:12" x14ac:dyDescent="0.25">
      <c r="A559" s="16" t="s">
        <v>72</v>
      </c>
      <c r="B559" s="7" t="s">
        <v>166</v>
      </c>
      <c r="C559" s="7" t="s">
        <v>167</v>
      </c>
      <c r="D559" s="7" t="s">
        <v>167</v>
      </c>
      <c r="E559" s="7">
        <v>7.4999999999999997E-2</v>
      </c>
      <c r="F559" s="7">
        <v>1.9E-2</v>
      </c>
      <c r="G559" s="7">
        <v>0</v>
      </c>
      <c r="H559" s="7">
        <v>4.2999999999999997E-2</v>
      </c>
      <c r="I559" s="7">
        <v>1.6E-2</v>
      </c>
      <c r="J559" s="7">
        <v>1.26E-2</v>
      </c>
      <c r="K559" s="11">
        <f t="shared" si="33"/>
        <v>5.8999999999999997E-2</v>
      </c>
      <c r="L559" s="12">
        <f t="shared" si="34"/>
        <v>2.2627416997969527E-2</v>
      </c>
    </row>
    <row r="560" spans="1:12" ht="13.8" thickBot="1" x14ac:dyDescent="0.3">
      <c r="A560" s="17" t="s">
        <v>73</v>
      </c>
      <c r="B560" s="8" t="s">
        <v>166</v>
      </c>
      <c r="C560" s="8" t="s">
        <v>167</v>
      </c>
      <c r="D560" s="8" t="s">
        <v>167</v>
      </c>
      <c r="E560" s="8">
        <v>0.307</v>
      </c>
      <c r="F560" s="8">
        <v>3.3000000000000002E-2</v>
      </c>
      <c r="G560" s="8">
        <v>6.2599999999999999E-3</v>
      </c>
      <c r="H560" s="8">
        <v>6.2E-2</v>
      </c>
      <c r="I560" s="8">
        <v>1.4E-2</v>
      </c>
      <c r="J560" s="8">
        <v>1.1599999999999999E-2</v>
      </c>
      <c r="K560" s="13">
        <f t="shared" si="33"/>
        <v>0.1845</v>
      </c>
      <c r="L560" s="14">
        <f t="shared" si="34"/>
        <v>0.17324116139070414</v>
      </c>
    </row>
    <row r="561" spans="1:21" ht="13.8" thickBot="1" x14ac:dyDescent="0.3">
      <c r="A561" s="1"/>
      <c r="B561" s="1"/>
      <c r="D561" s="1"/>
      <c r="F561" s="1"/>
      <c r="T561" s="18"/>
      <c r="U561" s="18"/>
    </row>
    <row r="562" spans="1:21" x14ac:dyDescent="0.25">
      <c r="A562" s="15"/>
      <c r="B562" s="6" t="s">
        <v>157</v>
      </c>
      <c r="C562" s="6" t="s">
        <v>84</v>
      </c>
      <c r="D562" s="6" t="s">
        <v>150</v>
      </c>
      <c r="E562" s="6" t="s">
        <v>158</v>
      </c>
      <c r="F562" s="6" t="s">
        <v>84</v>
      </c>
      <c r="G562" s="6" t="s">
        <v>150</v>
      </c>
      <c r="H562" s="6" t="s">
        <v>159</v>
      </c>
      <c r="I562" s="6" t="s">
        <v>84</v>
      </c>
      <c r="J562" s="6" t="s">
        <v>150</v>
      </c>
      <c r="K562" s="6" t="s">
        <v>160</v>
      </c>
      <c r="L562" s="6" t="s">
        <v>84</v>
      </c>
      <c r="M562" s="6" t="s">
        <v>150</v>
      </c>
      <c r="N562" s="6" t="s">
        <v>161</v>
      </c>
      <c r="O562" s="6" t="s">
        <v>84</v>
      </c>
      <c r="P562" s="6" t="s">
        <v>150</v>
      </c>
      <c r="Q562" s="6" t="s">
        <v>162</v>
      </c>
      <c r="R562" s="6" t="s">
        <v>84</v>
      </c>
      <c r="S562" s="6" t="s">
        <v>150</v>
      </c>
      <c r="T562" s="15" t="s">
        <v>168</v>
      </c>
      <c r="U562" s="26" t="s">
        <v>169</v>
      </c>
    </row>
    <row r="563" spans="1:21" x14ac:dyDescent="0.25">
      <c r="A563" s="16" t="s">
        <v>41</v>
      </c>
      <c r="B563" s="7">
        <v>166.28</v>
      </c>
      <c r="C563" s="7">
        <v>26.87</v>
      </c>
      <c r="D563" s="7">
        <v>2.0500000000000001E-2</v>
      </c>
      <c r="E563" s="7">
        <v>268.43</v>
      </c>
      <c r="F563" s="7">
        <v>44.35</v>
      </c>
      <c r="G563" s="7">
        <v>3.8699999999999998E-2</v>
      </c>
      <c r="H563" s="7">
        <v>456.42</v>
      </c>
      <c r="I563" s="7">
        <v>77.12</v>
      </c>
      <c r="J563" s="7">
        <v>9.2200000000000008E-3</v>
      </c>
      <c r="K563" s="7">
        <v>234.75</v>
      </c>
      <c r="L563" s="7">
        <v>40.57</v>
      </c>
      <c r="M563" s="7">
        <v>3.7199999999999997E-2</v>
      </c>
      <c r="N563" s="7">
        <v>234.07</v>
      </c>
      <c r="O563" s="7">
        <v>41.36</v>
      </c>
      <c r="P563" s="7">
        <v>3.1800000000000002E-2</v>
      </c>
      <c r="Q563" s="7">
        <v>271.8</v>
      </c>
      <c r="R563" s="7">
        <v>49.12</v>
      </c>
      <c r="S563" s="7">
        <v>4.3700000000000003E-2</v>
      </c>
      <c r="T563" s="11">
        <f>AVERAGE(B563,E563,H563,K563,N563,Q563)</f>
        <v>271.95833333333331</v>
      </c>
      <c r="U563" s="12">
        <f>STDEV(B563,E563,H563,K563,N563,Q563)</f>
        <v>98.006608637717221</v>
      </c>
    </row>
    <row r="564" spans="1:21" x14ac:dyDescent="0.25">
      <c r="A564" s="16" t="s">
        <v>42</v>
      </c>
      <c r="B564" s="7">
        <v>229.1</v>
      </c>
      <c r="C564" s="7">
        <v>81.94</v>
      </c>
      <c r="D564" s="7">
        <v>5.2499999999999998E-2</v>
      </c>
      <c r="E564" s="7">
        <v>324.47000000000003</v>
      </c>
      <c r="F564" s="7">
        <v>119.15</v>
      </c>
      <c r="G564" s="7">
        <v>9.2899999999999996E-2</v>
      </c>
      <c r="H564" s="7">
        <v>851.37</v>
      </c>
      <c r="I564" s="7">
        <v>321</v>
      </c>
      <c r="J564" s="7">
        <v>2.3900000000000001E-2</v>
      </c>
      <c r="K564" s="7">
        <v>299.37</v>
      </c>
      <c r="L564" s="7">
        <v>115.89</v>
      </c>
      <c r="M564" s="7">
        <v>0.108</v>
      </c>
      <c r="N564" s="7">
        <v>354.03</v>
      </c>
      <c r="O564" s="7">
        <v>140.71</v>
      </c>
      <c r="P564" s="7">
        <v>0.112</v>
      </c>
      <c r="Q564" s="7">
        <v>1350.54</v>
      </c>
      <c r="R564" s="7">
        <v>551.03</v>
      </c>
      <c r="S564" s="7">
        <v>0.11799999999999999</v>
      </c>
      <c r="T564" s="11">
        <f t="shared" ref="T564:T595" si="35">AVERAGE(B564,E564,H564,K564,N564,Q564)</f>
        <v>568.14666666666665</v>
      </c>
      <c r="U564" s="12">
        <f t="shared" ref="U564:U595" si="36">STDEV(B564,E564,H564,K564,N564,Q564)</f>
        <v>443.79558090033584</v>
      </c>
    </row>
    <row r="565" spans="1:21" x14ac:dyDescent="0.25">
      <c r="A565" s="16" t="s">
        <v>43</v>
      </c>
      <c r="B565" s="7">
        <v>487.28</v>
      </c>
      <c r="C565" s="7">
        <v>65.489999999999995</v>
      </c>
      <c r="D565" s="7">
        <v>33.19</v>
      </c>
      <c r="E565" s="7">
        <v>661.02</v>
      </c>
      <c r="F565" s="7">
        <v>91.76</v>
      </c>
      <c r="G565" s="7">
        <v>56.99</v>
      </c>
      <c r="H565" s="7">
        <v>4095.62</v>
      </c>
      <c r="I565" s="7">
        <v>557.64</v>
      </c>
      <c r="J565" s="7">
        <v>15.48</v>
      </c>
      <c r="K565" s="7">
        <v>689.82</v>
      </c>
      <c r="L565" s="7">
        <v>100.57</v>
      </c>
      <c r="M565" s="7">
        <v>67.569999999999993</v>
      </c>
      <c r="N565" s="7">
        <v>574.28</v>
      </c>
      <c r="O565" s="7">
        <v>88.18</v>
      </c>
      <c r="P565" s="7">
        <v>74.819999999999993</v>
      </c>
      <c r="Q565" s="7">
        <v>1801.23</v>
      </c>
      <c r="R565" s="7">
        <v>265.54000000000002</v>
      </c>
      <c r="S565" s="7">
        <v>71.06</v>
      </c>
      <c r="T565" s="11">
        <f t="shared" si="35"/>
        <v>1384.875</v>
      </c>
      <c r="U565" s="12">
        <f t="shared" si="36"/>
        <v>1413.5981390161771</v>
      </c>
    </row>
    <row r="566" spans="1:21" x14ac:dyDescent="0.25">
      <c r="A566" s="16" t="s">
        <v>44</v>
      </c>
      <c r="B566" s="7">
        <v>0.77</v>
      </c>
      <c r="C566" s="7">
        <v>0.26</v>
      </c>
      <c r="D566" s="7">
        <v>1.8599999999999998E-2</v>
      </c>
      <c r="E566" s="7">
        <v>0.83</v>
      </c>
      <c r="F566" s="7">
        <v>0.28000000000000003</v>
      </c>
      <c r="G566" s="7">
        <v>3.6900000000000002E-2</v>
      </c>
      <c r="H566" s="7">
        <v>1.03</v>
      </c>
      <c r="I566" s="7">
        <v>0.36</v>
      </c>
      <c r="J566" s="7">
        <v>8.94E-3</v>
      </c>
      <c r="K566" s="7">
        <v>0.83</v>
      </c>
      <c r="L566" s="7">
        <v>0.3</v>
      </c>
      <c r="M566" s="7">
        <v>4.3200000000000002E-2</v>
      </c>
      <c r="N566" s="7">
        <v>0.86</v>
      </c>
      <c r="O566" s="7">
        <v>0.31</v>
      </c>
      <c r="P566" s="7">
        <v>4.3900000000000002E-2</v>
      </c>
      <c r="Q566" s="7">
        <v>1.06</v>
      </c>
      <c r="R566" s="7">
        <v>0.4</v>
      </c>
      <c r="S566" s="7">
        <v>4.7500000000000001E-2</v>
      </c>
      <c r="T566" s="11">
        <f t="shared" si="35"/>
        <v>0.89666666666666683</v>
      </c>
      <c r="U566" s="12">
        <f t="shared" si="36"/>
        <v>0.11893976066339818</v>
      </c>
    </row>
    <row r="567" spans="1:21" x14ac:dyDescent="0.25">
      <c r="A567" s="16" t="s">
        <v>45</v>
      </c>
      <c r="B567" s="7">
        <v>7.44</v>
      </c>
      <c r="C567" s="7">
        <v>1.65</v>
      </c>
      <c r="D567" s="7">
        <v>0.189</v>
      </c>
      <c r="E567" s="7">
        <v>12.09</v>
      </c>
      <c r="F567" s="7">
        <v>2.74</v>
      </c>
      <c r="G567" s="7">
        <v>0.29299999999999998</v>
      </c>
      <c r="H567" s="7">
        <v>66.53</v>
      </c>
      <c r="I567" s="7">
        <v>15.22</v>
      </c>
      <c r="J567" s="7">
        <v>7.9699999999999993E-2</v>
      </c>
      <c r="K567" s="7">
        <v>9.67</v>
      </c>
      <c r="L567" s="7">
        <v>2.31</v>
      </c>
      <c r="M567" s="7">
        <v>0.33900000000000002</v>
      </c>
      <c r="N567" s="7">
        <v>10.119999999999999</v>
      </c>
      <c r="O567" s="7">
        <v>2.48</v>
      </c>
      <c r="P567" s="7">
        <v>0.374</v>
      </c>
      <c r="Q567" s="7">
        <v>13.07</v>
      </c>
      <c r="R567" s="7">
        <v>3.34</v>
      </c>
      <c r="S567" s="7">
        <v>0.44500000000000001</v>
      </c>
      <c r="T567" s="11">
        <f t="shared" si="35"/>
        <v>19.820000000000004</v>
      </c>
      <c r="U567" s="12">
        <f t="shared" si="36"/>
        <v>22.967439561257141</v>
      </c>
    </row>
    <row r="568" spans="1:21" x14ac:dyDescent="0.25">
      <c r="A568" s="16" t="s">
        <v>46</v>
      </c>
      <c r="B568" s="7">
        <v>543</v>
      </c>
      <c r="C568" s="7">
        <v>69.34</v>
      </c>
      <c r="D568" s="7">
        <v>1.5100000000000001E-2</v>
      </c>
      <c r="E568" s="7">
        <v>544.07000000000005</v>
      </c>
      <c r="F568" s="7">
        <v>71</v>
      </c>
      <c r="G568" s="7">
        <v>2.76E-2</v>
      </c>
      <c r="H568" s="7">
        <v>522.54</v>
      </c>
      <c r="I568" s="7">
        <v>69.69</v>
      </c>
      <c r="J568" s="7">
        <v>7.0899999999999999E-3</v>
      </c>
      <c r="K568" s="7">
        <v>512.22</v>
      </c>
      <c r="L568" s="7">
        <v>69.81</v>
      </c>
      <c r="M568" s="7">
        <v>3.1600000000000003E-2</v>
      </c>
      <c r="N568" s="7">
        <v>532.30999999999995</v>
      </c>
      <c r="O568" s="7">
        <v>74.14</v>
      </c>
      <c r="P568" s="7">
        <v>0.04</v>
      </c>
      <c r="Q568" s="7">
        <v>633.12</v>
      </c>
      <c r="R568" s="7">
        <v>90.11</v>
      </c>
      <c r="S568" s="7">
        <v>3.49E-2</v>
      </c>
      <c r="T568" s="11">
        <f t="shared" si="35"/>
        <v>547.87666666666667</v>
      </c>
      <c r="U568" s="12">
        <f t="shared" si="36"/>
        <v>43.497963477232666</v>
      </c>
    </row>
    <row r="569" spans="1:21" x14ac:dyDescent="0.25">
      <c r="A569" s="16" t="s">
        <v>47</v>
      </c>
      <c r="B569" s="7">
        <v>2.84</v>
      </c>
      <c r="C569" s="7">
        <v>0.35</v>
      </c>
      <c r="D569" s="7">
        <v>0.56699999999999995</v>
      </c>
      <c r="E569" s="7">
        <v>3.87</v>
      </c>
      <c r="F569" s="7">
        <v>0.56000000000000005</v>
      </c>
      <c r="G569" s="7">
        <v>1.03</v>
      </c>
      <c r="H569" s="7">
        <v>3.69</v>
      </c>
      <c r="I569" s="7">
        <v>0.33</v>
      </c>
      <c r="J569" s="7">
        <v>0.26900000000000002</v>
      </c>
      <c r="K569" s="7">
        <v>1.26</v>
      </c>
      <c r="L569" s="7">
        <v>0.56000000000000005</v>
      </c>
      <c r="M569" s="7">
        <v>1.26</v>
      </c>
      <c r="N569" s="7">
        <v>1.64</v>
      </c>
      <c r="O569" s="7">
        <v>0.62</v>
      </c>
      <c r="P569" s="7">
        <v>1.36</v>
      </c>
      <c r="Q569" s="7">
        <v>7.22</v>
      </c>
      <c r="R569" s="7">
        <v>1.06</v>
      </c>
      <c r="S569" s="7">
        <v>1.31</v>
      </c>
      <c r="T569" s="11">
        <f t="shared" si="35"/>
        <v>3.42</v>
      </c>
      <c r="U569" s="12">
        <f t="shared" si="36"/>
        <v>2.1394298305857102</v>
      </c>
    </row>
    <row r="570" spans="1:21" x14ac:dyDescent="0.25">
      <c r="A570" s="16" t="s">
        <v>48</v>
      </c>
      <c r="B570" s="7">
        <v>438.64</v>
      </c>
      <c r="C570" s="7">
        <v>59.97</v>
      </c>
      <c r="D570" s="7">
        <v>0.154</v>
      </c>
      <c r="E570" s="7">
        <v>462.6</v>
      </c>
      <c r="F570" s="7">
        <v>64.760000000000005</v>
      </c>
      <c r="G570" s="7">
        <v>0.27200000000000002</v>
      </c>
      <c r="H570" s="7">
        <v>523.67999999999995</v>
      </c>
      <c r="I570" s="7">
        <v>75.08</v>
      </c>
      <c r="J570" s="7">
        <v>7.1999999999999995E-2</v>
      </c>
      <c r="K570" s="7">
        <v>441.56</v>
      </c>
      <c r="L570" s="7">
        <v>64.83</v>
      </c>
      <c r="M570" s="7">
        <v>0.32300000000000001</v>
      </c>
      <c r="N570" s="7">
        <v>389.65</v>
      </c>
      <c r="O570" s="7">
        <v>58.59</v>
      </c>
      <c r="P570" s="7">
        <v>0.35699999999999998</v>
      </c>
      <c r="Q570" s="7">
        <v>513.91</v>
      </c>
      <c r="R570" s="7">
        <v>79.13</v>
      </c>
      <c r="S570" s="7">
        <v>0.34499999999999997</v>
      </c>
      <c r="T570" s="11">
        <f t="shared" si="35"/>
        <v>461.67333333333335</v>
      </c>
      <c r="U570" s="12">
        <f t="shared" si="36"/>
        <v>50.392054797027932</v>
      </c>
    </row>
    <row r="571" spans="1:21" x14ac:dyDescent="0.25">
      <c r="A571" s="16" t="s">
        <v>49</v>
      </c>
      <c r="B571" s="7">
        <v>58.58</v>
      </c>
      <c r="C571" s="7">
        <v>4.66</v>
      </c>
      <c r="D571" s="7">
        <v>1.03E-2</v>
      </c>
      <c r="E571" s="7">
        <v>57.19</v>
      </c>
      <c r="F571" s="7">
        <v>4.6399999999999997</v>
      </c>
      <c r="G571" s="7">
        <v>1.23E-2</v>
      </c>
      <c r="H571" s="7">
        <v>58.74</v>
      </c>
      <c r="I571" s="7">
        <v>4.87</v>
      </c>
      <c r="J571" s="7">
        <v>5.5500000000000002E-3</v>
      </c>
      <c r="K571" s="7">
        <v>58.54</v>
      </c>
      <c r="L571" s="7">
        <v>4.96</v>
      </c>
      <c r="M571" s="7">
        <v>2.1100000000000001E-2</v>
      </c>
      <c r="N571" s="7">
        <v>59.07</v>
      </c>
      <c r="O571" s="7">
        <v>5.1100000000000003</v>
      </c>
      <c r="P571" s="7">
        <v>1.2699999999999999E-2</v>
      </c>
      <c r="Q571" s="7">
        <v>65.03</v>
      </c>
      <c r="R571" s="7">
        <v>5.76</v>
      </c>
      <c r="S571" s="7">
        <v>2.24E-2</v>
      </c>
      <c r="T571" s="11">
        <f t="shared" si="35"/>
        <v>59.524999999999999</v>
      </c>
      <c r="U571" s="12">
        <f t="shared" si="36"/>
        <v>2.7728595348484575</v>
      </c>
    </row>
    <row r="572" spans="1:21" x14ac:dyDescent="0.25">
      <c r="A572" s="16" t="s">
        <v>50</v>
      </c>
      <c r="B572" s="7">
        <v>83.16</v>
      </c>
      <c r="C572" s="7">
        <v>6.11</v>
      </c>
      <c r="D572" s="7">
        <v>2.7300000000000001E-2</v>
      </c>
      <c r="E572" s="7">
        <v>79.81</v>
      </c>
      <c r="F572" s="7">
        <v>5.99</v>
      </c>
      <c r="G572" s="7">
        <v>7.5399999999999995E-2</v>
      </c>
      <c r="H572" s="7">
        <v>94.92</v>
      </c>
      <c r="I572" s="7">
        <v>7.24</v>
      </c>
      <c r="J572" s="7">
        <v>1.8200000000000001E-2</v>
      </c>
      <c r="K572" s="7">
        <v>83.92</v>
      </c>
      <c r="L572" s="7">
        <v>6.56</v>
      </c>
      <c r="M572" s="7">
        <v>7.9299999999999995E-2</v>
      </c>
      <c r="N572" s="7">
        <v>84.45</v>
      </c>
      <c r="O572" s="7">
        <v>6.73</v>
      </c>
      <c r="P572" s="7">
        <v>6.9699999999999998E-2</v>
      </c>
      <c r="Q572" s="7">
        <v>93.83</v>
      </c>
      <c r="R572" s="7">
        <v>7.7</v>
      </c>
      <c r="S572" s="7">
        <v>7.9100000000000004E-2</v>
      </c>
      <c r="T572" s="11">
        <f t="shared" si="35"/>
        <v>86.681666666666672</v>
      </c>
      <c r="U572" s="12">
        <f t="shared" si="36"/>
        <v>6.183815704455192</v>
      </c>
    </row>
    <row r="573" spans="1:21" x14ac:dyDescent="0.25">
      <c r="A573" s="16" t="s">
        <v>51</v>
      </c>
      <c r="B573" s="7">
        <v>0.114</v>
      </c>
      <c r="C573" s="7">
        <v>4.7E-2</v>
      </c>
      <c r="D573" s="7">
        <v>8.5900000000000004E-2</v>
      </c>
      <c r="E573" s="7">
        <v>1.42</v>
      </c>
      <c r="F573" s="7">
        <v>0.24</v>
      </c>
      <c r="G573" s="7">
        <v>0.14799999999999999</v>
      </c>
      <c r="H573" s="7">
        <v>22.63</v>
      </c>
      <c r="I573" s="7">
        <v>3.56</v>
      </c>
      <c r="J573" s="7">
        <v>4.1599999999999998E-2</v>
      </c>
      <c r="K573" s="7">
        <v>4.54</v>
      </c>
      <c r="L573" s="7">
        <v>0.76</v>
      </c>
      <c r="M573" s="7">
        <v>0.17599999999999999</v>
      </c>
      <c r="N573" s="7">
        <v>1.44</v>
      </c>
      <c r="O573" s="7">
        <v>0.28000000000000003</v>
      </c>
      <c r="P573" s="7">
        <v>0.21199999999999999</v>
      </c>
      <c r="Q573" s="7">
        <v>14.15</v>
      </c>
      <c r="R573" s="7">
        <v>2.44</v>
      </c>
      <c r="S573" s="7">
        <v>0.17799999999999999</v>
      </c>
      <c r="T573" s="11">
        <f t="shared" si="35"/>
        <v>7.3823333333333325</v>
      </c>
      <c r="U573" s="12">
        <f t="shared" si="36"/>
        <v>9.0560578988137372</v>
      </c>
    </row>
    <row r="574" spans="1:21" x14ac:dyDescent="0.25">
      <c r="A574" s="16" t="s">
        <v>52</v>
      </c>
      <c r="B574" s="7">
        <v>27.35</v>
      </c>
      <c r="C574" s="7">
        <v>8.86</v>
      </c>
      <c r="D574" s="7">
        <v>9.5000000000000001E-2</v>
      </c>
      <c r="E574" s="7">
        <v>26.51</v>
      </c>
      <c r="F574" s="7">
        <v>8.81</v>
      </c>
      <c r="G574" s="7">
        <v>0.19500000000000001</v>
      </c>
      <c r="H574" s="7">
        <v>36.03</v>
      </c>
      <c r="I574" s="7">
        <v>12.25</v>
      </c>
      <c r="J574" s="7">
        <v>5.5300000000000002E-2</v>
      </c>
      <c r="K574" s="7">
        <v>32.74</v>
      </c>
      <c r="L574" s="7">
        <v>11.42</v>
      </c>
      <c r="M574" s="7">
        <v>0.26400000000000001</v>
      </c>
      <c r="N574" s="7">
        <v>24.79</v>
      </c>
      <c r="O574" s="7">
        <v>8.86</v>
      </c>
      <c r="P574" s="7">
        <v>0.29799999999999999</v>
      </c>
      <c r="Q574" s="7">
        <v>38.96</v>
      </c>
      <c r="R574" s="7">
        <v>14.29</v>
      </c>
      <c r="S574" s="7">
        <v>0.23599999999999999</v>
      </c>
      <c r="T574" s="11">
        <f t="shared" si="35"/>
        <v>31.063333333333333</v>
      </c>
      <c r="U574" s="12">
        <f t="shared" si="36"/>
        <v>5.7221103333181844</v>
      </c>
    </row>
    <row r="575" spans="1:21" x14ac:dyDescent="0.25">
      <c r="A575" s="16" t="s">
        <v>53</v>
      </c>
      <c r="B575" s="7">
        <v>13.26</v>
      </c>
      <c r="C575" s="7">
        <v>0.7</v>
      </c>
      <c r="D575" s="7">
        <v>1.4800000000000001E-2</v>
      </c>
      <c r="E575" s="7">
        <v>12.78</v>
      </c>
      <c r="F575" s="7">
        <v>0.69</v>
      </c>
      <c r="G575" s="7">
        <v>1.9900000000000001E-2</v>
      </c>
      <c r="H575" s="7">
        <v>15.27</v>
      </c>
      <c r="I575" s="7">
        <v>0.82</v>
      </c>
      <c r="J575" s="7">
        <v>2.0999999999999999E-3</v>
      </c>
      <c r="K575" s="7">
        <v>13.51</v>
      </c>
      <c r="L575" s="7">
        <v>0.75</v>
      </c>
      <c r="M575" s="7">
        <v>2.24E-2</v>
      </c>
      <c r="N575" s="7">
        <v>13.95</v>
      </c>
      <c r="O575" s="7">
        <v>0.79</v>
      </c>
      <c r="P575" s="7">
        <v>1.3899999999999999E-2</v>
      </c>
      <c r="Q575" s="7">
        <v>14.03</v>
      </c>
      <c r="R575" s="7">
        <v>0.85</v>
      </c>
      <c r="S575" s="7">
        <v>3.3099999999999997E-2</v>
      </c>
      <c r="T575" s="11">
        <f t="shared" si="35"/>
        <v>13.799999999999999</v>
      </c>
      <c r="U575" s="12">
        <f t="shared" si="36"/>
        <v>0.85468122712506089</v>
      </c>
    </row>
    <row r="576" spans="1:21" x14ac:dyDescent="0.25">
      <c r="A576" s="16" t="s">
        <v>54</v>
      </c>
      <c r="B576" s="7">
        <v>1.59</v>
      </c>
      <c r="C576" s="7">
        <v>0.66</v>
      </c>
      <c r="D576" s="7">
        <v>1.43</v>
      </c>
      <c r="E576" s="7">
        <v>2.7</v>
      </c>
      <c r="F576" s="7">
        <v>1.1000000000000001</v>
      </c>
      <c r="G576" s="7">
        <v>2.42</v>
      </c>
      <c r="H576" s="7">
        <v>1.07</v>
      </c>
      <c r="I576" s="7">
        <v>0.35</v>
      </c>
      <c r="J576" s="7">
        <v>0.65500000000000003</v>
      </c>
      <c r="K576" s="7" t="s">
        <v>166</v>
      </c>
      <c r="L576" s="7">
        <v>1.27</v>
      </c>
      <c r="M576" s="7">
        <v>2.95</v>
      </c>
      <c r="N576" s="7" t="s">
        <v>166</v>
      </c>
      <c r="O576" s="7" t="s">
        <v>167</v>
      </c>
      <c r="P576" s="7" t="s">
        <v>167</v>
      </c>
      <c r="Q576" s="7">
        <v>9.5299999999999994</v>
      </c>
      <c r="R576" s="7">
        <v>2.14</v>
      </c>
      <c r="S576" s="7">
        <v>2.95</v>
      </c>
      <c r="T576" s="11">
        <f t="shared" si="35"/>
        <v>3.7225000000000001</v>
      </c>
      <c r="U576" s="12">
        <f t="shared" si="36"/>
        <v>3.9308979042113683</v>
      </c>
    </row>
    <row r="577" spans="1:21" x14ac:dyDescent="0.25">
      <c r="A577" s="16" t="s">
        <v>55</v>
      </c>
      <c r="B577" s="7">
        <v>6.8999999999999999E-3</v>
      </c>
      <c r="C577" s="7">
        <v>3.5000000000000001E-3</v>
      </c>
      <c r="D577" s="7">
        <v>3.82E-3</v>
      </c>
      <c r="E577" s="7">
        <v>1.3899999999999999E-2</v>
      </c>
      <c r="F577" s="7">
        <v>6.4999999999999997E-3</v>
      </c>
      <c r="G577" s="7">
        <v>7.0699999999999999E-3</v>
      </c>
      <c r="H577" s="7">
        <v>0.22</v>
      </c>
      <c r="I577" s="7">
        <v>7.5999999999999998E-2</v>
      </c>
      <c r="J577" s="7">
        <v>2.4099999999999998E-3</v>
      </c>
      <c r="K577" s="7" t="s">
        <v>166</v>
      </c>
      <c r="L577" s="7">
        <v>4.4000000000000003E-3</v>
      </c>
      <c r="M577" s="7">
        <v>1.0500000000000001E-2</v>
      </c>
      <c r="N577" s="7">
        <v>1.14E-2</v>
      </c>
      <c r="O577" s="7">
        <v>5.4999999999999997E-3</v>
      </c>
      <c r="P577" s="7">
        <v>0</v>
      </c>
      <c r="Q577" s="7">
        <v>2.29</v>
      </c>
      <c r="R577" s="7">
        <v>0.85</v>
      </c>
      <c r="S577" s="7">
        <v>1.21E-2</v>
      </c>
      <c r="T577" s="11">
        <f t="shared" si="35"/>
        <v>0.50844</v>
      </c>
      <c r="U577" s="12">
        <f t="shared" si="36"/>
        <v>1.0000393257267437</v>
      </c>
    </row>
    <row r="578" spans="1:21" x14ac:dyDescent="0.25">
      <c r="A578" s="16" t="s">
        <v>56</v>
      </c>
      <c r="B578" s="7" t="s">
        <v>166</v>
      </c>
      <c r="C578" s="7" t="s">
        <v>167</v>
      </c>
      <c r="D578" s="7" t="s">
        <v>167</v>
      </c>
      <c r="E578" s="7">
        <v>6.9000000000000006E-2</v>
      </c>
      <c r="F578" s="7">
        <v>2.5999999999999999E-2</v>
      </c>
      <c r="G578" s="7">
        <v>8.3800000000000003E-3</v>
      </c>
      <c r="H578" s="7">
        <v>1.05</v>
      </c>
      <c r="I578" s="7">
        <v>0.37</v>
      </c>
      <c r="J578" s="7">
        <v>4.3699999999999998E-3</v>
      </c>
      <c r="K578" s="7" t="s">
        <v>166</v>
      </c>
      <c r="L578" s="7">
        <v>3.5000000000000001E-3</v>
      </c>
      <c r="M578" s="7">
        <v>1.0200000000000001E-2</v>
      </c>
      <c r="N578" s="7">
        <v>1.1599999999999999E-2</v>
      </c>
      <c r="O578" s="7">
        <v>8.3000000000000001E-3</v>
      </c>
      <c r="P578" s="7">
        <v>1.0999999999999999E-2</v>
      </c>
      <c r="Q578" s="7">
        <v>2.4300000000000002</v>
      </c>
      <c r="R578" s="7">
        <v>0.94</v>
      </c>
      <c r="S578" s="7">
        <v>2.8400000000000002E-2</v>
      </c>
      <c r="T578" s="11">
        <f t="shared" si="35"/>
        <v>0.89015</v>
      </c>
      <c r="U578" s="12">
        <f t="shared" si="36"/>
        <v>1.131787298921489</v>
      </c>
    </row>
    <row r="579" spans="1:21" x14ac:dyDescent="0.25">
      <c r="A579" s="16" t="s">
        <v>57</v>
      </c>
      <c r="B579" s="7">
        <v>2.5899999999999999E-2</v>
      </c>
      <c r="C579" s="7">
        <v>7.9000000000000008E-3</v>
      </c>
      <c r="D579" s="7">
        <v>3.2299999999999998E-3</v>
      </c>
      <c r="E579" s="7">
        <v>4.7E-2</v>
      </c>
      <c r="F579" s="7">
        <v>1.4E-2</v>
      </c>
      <c r="G579" s="7">
        <v>0</v>
      </c>
      <c r="H579" s="7">
        <v>0.185</v>
      </c>
      <c r="I579" s="7">
        <v>0.05</v>
      </c>
      <c r="J579" s="7">
        <v>1.5200000000000001E-3</v>
      </c>
      <c r="K579" s="7" t="s">
        <v>166</v>
      </c>
      <c r="L579" s="7">
        <v>3.5999999999999999E-3</v>
      </c>
      <c r="M579" s="7">
        <v>7.6499999999999997E-3</v>
      </c>
      <c r="N579" s="7">
        <v>1.47E-2</v>
      </c>
      <c r="O579" s="7">
        <v>7.4000000000000003E-3</v>
      </c>
      <c r="P579" s="7">
        <v>1.01E-2</v>
      </c>
      <c r="Q579" s="7">
        <v>0.108</v>
      </c>
      <c r="R579" s="7">
        <v>3.6999999999999998E-2</v>
      </c>
      <c r="S579" s="7">
        <v>1.2500000000000001E-2</v>
      </c>
      <c r="T579" s="11">
        <f t="shared" si="35"/>
        <v>7.6119999999999993E-2</v>
      </c>
      <c r="U579" s="12">
        <f t="shared" si="36"/>
        <v>7.0734765144163742E-2</v>
      </c>
    </row>
    <row r="580" spans="1:21" x14ac:dyDescent="0.25">
      <c r="A580" s="16" t="s">
        <v>58</v>
      </c>
      <c r="B580" s="7">
        <v>0.20699999999999999</v>
      </c>
      <c r="C580" s="7">
        <v>3.1E-2</v>
      </c>
      <c r="D580" s="7">
        <v>0</v>
      </c>
      <c r="E580" s="7">
        <v>0.13700000000000001</v>
      </c>
      <c r="F580" s="7">
        <v>2.8000000000000001E-2</v>
      </c>
      <c r="G580" s="7">
        <v>0</v>
      </c>
      <c r="H580" s="7">
        <v>0.22900000000000001</v>
      </c>
      <c r="I580" s="7">
        <v>3.2000000000000001E-2</v>
      </c>
      <c r="J580" s="7">
        <v>1.01E-2</v>
      </c>
      <c r="K580" s="7">
        <v>0.04</v>
      </c>
      <c r="L580" s="7">
        <v>0.02</v>
      </c>
      <c r="M580" s="7">
        <v>3.09E-2</v>
      </c>
      <c r="N580" s="7">
        <v>8.5999999999999993E-2</v>
      </c>
      <c r="O580" s="7">
        <v>2.8000000000000001E-2</v>
      </c>
      <c r="P580" s="7">
        <v>3.32E-2</v>
      </c>
      <c r="Q580" s="7">
        <v>0.47</v>
      </c>
      <c r="R580" s="7">
        <v>0.1</v>
      </c>
      <c r="S580" s="7">
        <v>5.1400000000000001E-2</v>
      </c>
      <c r="T580" s="11">
        <f t="shared" si="35"/>
        <v>0.19483333333333333</v>
      </c>
      <c r="U580" s="12">
        <f t="shared" si="36"/>
        <v>0.15244332280118622</v>
      </c>
    </row>
    <row r="581" spans="1:21" x14ac:dyDescent="0.25">
      <c r="A581" s="16" t="s">
        <v>59</v>
      </c>
      <c r="B581" s="7" t="s">
        <v>166</v>
      </c>
      <c r="C581" s="7" t="s">
        <v>167</v>
      </c>
      <c r="D581" s="7" t="s">
        <v>167</v>
      </c>
      <c r="E581" s="7" t="s">
        <v>166</v>
      </c>
      <c r="F581" s="7" t="s">
        <v>167</v>
      </c>
      <c r="G581" s="7" t="s">
        <v>167</v>
      </c>
      <c r="H581" s="7">
        <v>0.52100000000000002</v>
      </c>
      <c r="I581" s="7">
        <v>9.2999999999999999E-2</v>
      </c>
      <c r="J581" s="7">
        <v>6.1700000000000001E-3</v>
      </c>
      <c r="K581" s="7" t="s">
        <v>166</v>
      </c>
      <c r="L581" s="7">
        <v>1.2999999999999999E-2</v>
      </c>
      <c r="M581" s="7">
        <v>3.3700000000000001E-2</v>
      </c>
      <c r="N581" s="7" t="s">
        <v>166</v>
      </c>
      <c r="O581" s="7" t="s">
        <v>167</v>
      </c>
      <c r="P581" s="7" t="s">
        <v>167</v>
      </c>
      <c r="Q581" s="7">
        <v>0.05</v>
      </c>
      <c r="R581" s="7">
        <v>0.03</v>
      </c>
      <c r="S581" s="7">
        <v>3.5200000000000002E-2</v>
      </c>
      <c r="T581" s="11">
        <f t="shared" si="35"/>
        <v>0.28550000000000003</v>
      </c>
      <c r="U581" s="12">
        <f t="shared" si="36"/>
        <v>0.3330472939388639</v>
      </c>
    </row>
    <row r="582" spans="1:21" x14ac:dyDescent="0.25">
      <c r="A582" s="16" t="s">
        <v>60</v>
      </c>
      <c r="B582" s="7" t="s">
        <v>166</v>
      </c>
      <c r="C582" s="7" t="s">
        <v>167</v>
      </c>
      <c r="D582" s="7" t="s">
        <v>167</v>
      </c>
      <c r="E582" s="7" t="s">
        <v>166</v>
      </c>
      <c r="F582" s="7" t="s">
        <v>167</v>
      </c>
      <c r="G582" s="7" t="s">
        <v>167</v>
      </c>
      <c r="H582" s="7">
        <v>0.17599999999999999</v>
      </c>
      <c r="I582" s="7">
        <v>6.2E-2</v>
      </c>
      <c r="J582" s="7">
        <v>6.5500000000000003E-2</v>
      </c>
      <c r="K582" s="7" t="s">
        <v>166</v>
      </c>
      <c r="L582" s="7">
        <v>0.17</v>
      </c>
      <c r="M582" s="7">
        <v>0.33300000000000002</v>
      </c>
      <c r="N582" s="7">
        <v>0.37</v>
      </c>
      <c r="O582" s="7">
        <v>0.19</v>
      </c>
      <c r="P582" s="7">
        <v>0.33200000000000002</v>
      </c>
      <c r="Q582" s="7" t="s">
        <v>166</v>
      </c>
      <c r="R582" s="7" t="s">
        <v>167</v>
      </c>
      <c r="S582" s="7" t="s">
        <v>167</v>
      </c>
      <c r="T582" s="11">
        <f t="shared" si="35"/>
        <v>0.27300000000000002</v>
      </c>
      <c r="U582" s="12">
        <f t="shared" si="36"/>
        <v>0.13717871555019012</v>
      </c>
    </row>
    <row r="583" spans="1:21" x14ac:dyDescent="0.25">
      <c r="A583" s="16" t="s">
        <v>61</v>
      </c>
      <c r="B583" s="7">
        <v>1.11E-2</v>
      </c>
      <c r="C583" s="7">
        <v>3.3E-3</v>
      </c>
      <c r="D583" s="7">
        <v>4.2700000000000004E-3</v>
      </c>
      <c r="E583" s="7">
        <v>2.63E-2</v>
      </c>
      <c r="F583" s="7">
        <v>5.7000000000000002E-3</v>
      </c>
      <c r="G583" s="7">
        <v>5.8900000000000003E-3</v>
      </c>
      <c r="H583" s="7">
        <v>5.3999999999999999E-2</v>
      </c>
      <c r="I583" s="7">
        <v>6.3E-3</v>
      </c>
      <c r="J583" s="7">
        <v>1.16E-3</v>
      </c>
      <c r="K583" s="7">
        <v>3.1899999999999998E-2</v>
      </c>
      <c r="L583" s="7">
        <v>6.7999999999999996E-3</v>
      </c>
      <c r="M583" s="7">
        <v>6.2100000000000002E-3</v>
      </c>
      <c r="N583" s="7">
        <v>2.6700000000000002E-2</v>
      </c>
      <c r="O583" s="7">
        <v>6.7999999999999996E-3</v>
      </c>
      <c r="P583" s="7">
        <v>7.7200000000000003E-3</v>
      </c>
      <c r="Q583" s="7">
        <v>1</v>
      </c>
      <c r="R583" s="7">
        <v>9.9000000000000005E-2</v>
      </c>
      <c r="S583" s="7">
        <v>1.3599999999999999E-2</v>
      </c>
      <c r="T583" s="11">
        <f t="shared" si="35"/>
        <v>0.19166666666666665</v>
      </c>
      <c r="U583" s="12">
        <f t="shared" si="36"/>
        <v>0.39624354463721762</v>
      </c>
    </row>
    <row r="584" spans="1:21" x14ac:dyDescent="0.25">
      <c r="A584" s="16" t="s">
        <v>62</v>
      </c>
      <c r="B584" s="7">
        <v>0.35899999999999999</v>
      </c>
      <c r="C584" s="7">
        <v>0.05</v>
      </c>
      <c r="D584" s="7">
        <v>7.85E-2</v>
      </c>
      <c r="E584" s="7">
        <v>0.93</v>
      </c>
      <c r="F584" s="7">
        <v>0.1</v>
      </c>
      <c r="G584" s="7">
        <v>0.13900000000000001</v>
      </c>
      <c r="H584" s="7">
        <v>12.19</v>
      </c>
      <c r="I584" s="7">
        <v>0.92</v>
      </c>
      <c r="J584" s="7">
        <v>3.6900000000000002E-2</v>
      </c>
      <c r="K584" s="7">
        <v>0.55900000000000005</v>
      </c>
      <c r="L584" s="7">
        <v>9.0999999999999998E-2</v>
      </c>
      <c r="M584" s="7">
        <v>0.158</v>
      </c>
      <c r="N584" s="7">
        <v>0.94</v>
      </c>
      <c r="O584" s="7">
        <v>0.12</v>
      </c>
      <c r="P584" s="7">
        <v>0.17799999999999999</v>
      </c>
      <c r="Q584" s="7">
        <v>0.82</v>
      </c>
      <c r="R584" s="7">
        <v>0.15</v>
      </c>
      <c r="S584" s="7">
        <v>0.17199999999999999</v>
      </c>
      <c r="T584" s="11">
        <f t="shared" si="35"/>
        <v>2.6329999999999996</v>
      </c>
      <c r="U584" s="12">
        <f t="shared" si="36"/>
        <v>4.6874775306128136</v>
      </c>
    </row>
    <row r="585" spans="1:21" x14ac:dyDescent="0.25">
      <c r="A585" s="16" t="s">
        <v>63</v>
      </c>
      <c r="B585" s="7" t="s">
        <v>166</v>
      </c>
      <c r="C585" s="7" t="s">
        <v>167</v>
      </c>
      <c r="D585" s="7" t="s">
        <v>167</v>
      </c>
      <c r="E585" s="7">
        <v>0.126</v>
      </c>
      <c r="F585" s="7">
        <v>3.3000000000000002E-2</v>
      </c>
      <c r="G585" s="7">
        <v>5.0799999999999998E-2</v>
      </c>
      <c r="H585" s="7">
        <v>1.77</v>
      </c>
      <c r="I585" s="7">
        <v>0.23</v>
      </c>
      <c r="J585" s="7">
        <v>1.52E-2</v>
      </c>
      <c r="K585" s="7">
        <v>7.6999999999999999E-2</v>
      </c>
      <c r="L585" s="7">
        <v>2.9000000000000001E-2</v>
      </c>
      <c r="M585" s="7">
        <v>5.2499999999999998E-2</v>
      </c>
      <c r="N585" s="7">
        <v>0.22</v>
      </c>
      <c r="O585" s="7">
        <v>4.8000000000000001E-2</v>
      </c>
      <c r="P585" s="7">
        <v>5.67E-2</v>
      </c>
      <c r="Q585" s="7">
        <v>0.21099999999999999</v>
      </c>
      <c r="R585" s="7">
        <v>6.7000000000000004E-2</v>
      </c>
      <c r="S585" s="7">
        <v>7.0699999999999999E-2</v>
      </c>
      <c r="T585" s="11">
        <f t="shared" si="35"/>
        <v>0.48080000000000001</v>
      </c>
      <c r="U585" s="12">
        <f t="shared" si="36"/>
        <v>0.72314984615914846</v>
      </c>
    </row>
    <row r="586" spans="1:21" x14ac:dyDescent="0.25">
      <c r="A586" s="16" t="s">
        <v>64</v>
      </c>
      <c r="B586" s="7" t="s">
        <v>166</v>
      </c>
      <c r="C586" s="7" t="s">
        <v>167</v>
      </c>
      <c r="D586" s="7" t="s">
        <v>167</v>
      </c>
      <c r="E586" s="7">
        <v>9.7999999999999997E-3</v>
      </c>
      <c r="F586" s="7">
        <v>4.1000000000000003E-3</v>
      </c>
      <c r="G586" s="7">
        <v>3.46E-3</v>
      </c>
      <c r="H586" s="7">
        <v>0.26900000000000002</v>
      </c>
      <c r="I586" s="7">
        <v>7.9000000000000001E-2</v>
      </c>
      <c r="J586" s="7">
        <v>1.1800000000000001E-3</v>
      </c>
      <c r="K586" s="7" t="s">
        <v>166</v>
      </c>
      <c r="L586" s="7" t="s">
        <v>167</v>
      </c>
      <c r="M586" s="7" t="s">
        <v>167</v>
      </c>
      <c r="N586" s="7">
        <v>7.6E-3</v>
      </c>
      <c r="O586" s="7">
        <v>4.1000000000000003E-3</v>
      </c>
      <c r="P586" s="7">
        <v>4.5100000000000001E-3</v>
      </c>
      <c r="Q586" s="7">
        <v>1.29</v>
      </c>
      <c r="R586" s="7">
        <v>0.41</v>
      </c>
      <c r="S586" s="7">
        <v>7.2300000000000003E-3</v>
      </c>
      <c r="T586" s="11">
        <f t="shared" si="35"/>
        <v>0.39410000000000001</v>
      </c>
      <c r="U586" s="12">
        <f t="shared" si="36"/>
        <v>0.60974190168190567</v>
      </c>
    </row>
    <row r="587" spans="1:21" x14ac:dyDescent="0.25">
      <c r="A587" s="16" t="s">
        <v>65</v>
      </c>
      <c r="B587" s="7">
        <v>1.5100000000000001E-2</v>
      </c>
      <c r="C587" s="7">
        <v>4.1000000000000003E-3</v>
      </c>
      <c r="D587" s="7">
        <v>2.8500000000000001E-3</v>
      </c>
      <c r="E587" s="7">
        <v>2.2200000000000001E-2</v>
      </c>
      <c r="F587" s="7">
        <v>5.8999999999999999E-3</v>
      </c>
      <c r="G587" s="7">
        <v>2.3999999999999998E-3</v>
      </c>
      <c r="H587" s="7">
        <v>0.48399999999999999</v>
      </c>
      <c r="I587" s="7">
        <v>9.5000000000000001E-2</v>
      </c>
      <c r="J587" s="7">
        <v>0</v>
      </c>
      <c r="K587" s="7">
        <v>7.3000000000000001E-3</v>
      </c>
      <c r="L587" s="7">
        <v>3.8E-3</v>
      </c>
      <c r="M587" s="7">
        <v>5.7999999999999996E-3</v>
      </c>
      <c r="N587" s="7">
        <v>1.0200000000000001E-2</v>
      </c>
      <c r="O587" s="7">
        <v>5.0000000000000001E-3</v>
      </c>
      <c r="P587" s="7">
        <v>7.6400000000000001E-3</v>
      </c>
      <c r="Q587" s="7">
        <v>1.75</v>
      </c>
      <c r="R587" s="7">
        <v>0.37</v>
      </c>
      <c r="S587" s="7">
        <v>5.47E-3</v>
      </c>
      <c r="T587" s="11">
        <f t="shared" si="35"/>
        <v>0.38146666666666668</v>
      </c>
      <c r="U587" s="12">
        <f t="shared" si="36"/>
        <v>0.69635239259060977</v>
      </c>
    </row>
    <row r="588" spans="1:21" x14ac:dyDescent="0.25">
      <c r="A588" s="16" t="s">
        <v>66</v>
      </c>
      <c r="B588" s="7" t="s">
        <v>166</v>
      </c>
      <c r="C588" s="7" t="s">
        <v>167</v>
      </c>
      <c r="D588" s="7" t="s">
        <v>167</v>
      </c>
      <c r="E588" s="7">
        <v>0.03</v>
      </c>
      <c r="F588" s="7">
        <v>1.4E-2</v>
      </c>
      <c r="G588" s="7">
        <v>0</v>
      </c>
      <c r="H588" s="7">
        <v>0.29799999999999999</v>
      </c>
      <c r="I588" s="7">
        <v>9.2999999999999999E-2</v>
      </c>
      <c r="J588" s="7">
        <v>5.1000000000000004E-3</v>
      </c>
      <c r="K588" s="7">
        <v>3.5999999999999997E-2</v>
      </c>
      <c r="L588" s="7">
        <v>1.7999999999999999E-2</v>
      </c>
      <c r="M588" s="7">
        <v>1.5699999999999999E-2</v>
      </c>
      <c r="N588" s="7">
        <v>1.4999999999999999E-2</v>
      </c>
      <c r="O588" s="7">
        <v>0.01</v>
      </c>
      <c r="P588" s="7">
        <v>0</v>
      </c>
      <c r="Q588" s="7">
        <v>1.38</v>
      </c>
      <c r="R588" s="7">
        <v>0.47</v>
      </c>
      <c r="S588" s="7">
        <v>5.6800000000000003E-2</v>
      </c>
      <c r="T588" s="11">
        <f t="shared" si="35"/>
        <v>0.3518</v>
      </c>
      <c r="U588" s="12">
        <f t="shared" si="36"/>
        <v>0.58668748069138132</v>
      </c>
    </row>
    <row r="589" spans="1:21" x14ac:dyDescent="0.25">
      <c r="A589" s="16" t="s">
        <v>67</v>
      </c>
      <c r="B589" s="7">
        <v>1.0800000000000001E-2</v>
      </c>
      <c r="C589" s="7">
        <v>5.8999999999999999E-3</v>
      </c>
      <c r="D589" s="7">
        <v>0</v>
      </c>
      <c r="E589" s="7" t="s">
        <v>166</v>
      </c>
      <c r="F589" s="7" t="s">
        <v>167</v>
      </c>
      <c r="G589" s="7" t="s">
        <v>167</v>
      </c>
      <c r="H589" s="7">
        <v>3.5999999999999997E-2</v>
      </c>
      <c r="I589" s="7">
        <v>1.4999999999999999E-2</v>
      </c>
      <c r="J589" s="7">
        <v>3.64E-3</v>
      </c>
      <c r="K589" s="7" t="s">
        <v>166</v>
      </c>
      <c r="L589" s="7" t="s">
        <v>167</v>
      </c>
      <c r="M589" s="7" t="s">
        <v>167</v>
      </c>
      <c r="N589" s="7" t="s">
        <v>166</v>
      </c>
      <c r="O589" s="7" t="s">
        <v>167</v>
      </c>
      <c r="P589" s="7" t="s">
        <v>167</v>
      </c>
      <c r="Q589" s="7" t="s">
        <v>166</v>
      </c>
      <c r="R589" s="7" t="s">
        <v>167</v>
      </c>
      <c r="S589" s="7" t="s">
        <v>167</v>
      </c>
      <c r="T589" s="11">
        <f t="shared" si="35"/>
        <v>2.3399999999999997E-2</v>
      </c>
      <c r="U589" s="12">
        <f t="shared" si="36"/>
        <v>1.7819090885901001E-2</v>
      </c>
    </row>
    <row r="590" spans="1:21" x14ac:dyDescent="0.25">
      <c r="A590" s="16" t="s">
        <v>68</v>
      </c>
      <c r="B590" s="7">
        <v>0.19700000000000001</v>
      </c>
      <c r="C590" s="7">
        <v>2.5999999999999999E-2</v>
      </c>
      <c r="D590" s="7">
        <v>1.55E-2</v>
      </c>
      <c r="E590" s="7">
        <v>4.3999999999999997E-2</v>
      </c>
      <c r="F590" s="7">
        <v>1.4999999999999999E-2</v>
      </c>
      <c r="G590" s="7">
        <v>2.0299999999999999E-2</v>
      </c>
      <c r="H590" s="7">
        <v>2.78</v>
      </c>
      <c r="I590" s="7">
        <v>0.2</v>
      </c>
      <c r="J590" s="7">
        <v>5.6499999999999996E-3</v>
      </c>
      <c r="K590" s="7">
        <v>3.3000000000000002E-2</v>
      </c>
      <c r="L590" s="7">
        <v>1.2E-2</v>
      </c>
      <c r="M590" s="7">
        <v>0</v>
      </c>
      <c r="N590" s="7">
        <v>3.2000000000000001E-2</v>
      </c>
      <c r="O590" s="7">
        <v>1.6E-2</v>
      </c>
      <c r="P590" s="7">
        <v>2.1600000000000001E-2</v>
      </c>
      <c r="Q590" s="7">
        <v>1.07</v>
      </c>
      <c r="R590" s="7">
        <v>0.14000000000000001</v>
      </c>
      <c r="S590" s="7">
        <v>4.3799999999999999E-2</v>
      </c>
      <c r="T590" s="11">
        <f t="shared" si="35"/>
        <v>0.69266666666666665</v>
      </c>
      <c r="U590" s="12">
        <f t="shared" si="36"/>
        <v>1.0988571639056035</v>
      </c>
    </row>
    <row r="591" spans="1:21" x14ac:dyDescent="0.25">
      <c r="A591" s="16" t="s">
        <v>69</v>
      </c>
      <c r="B591" s="7" t="s">
        <v>166</v>
      </c>
      <c r="C591" s="7" t="s">
        <v>167</v>
      </c>
      <c r="D591" s="7" t="s">
        <v>167</v>
      </c>
      <c r="E591" s="7" t="s">
        <v>166</v>
      </c>
      <c r="F591" s="7" t="s">
        <v>167</v>
      </c>
      <c r="G591" s="7" t="s">
        <v>167</v>
      </c>
      <c r="H591" s="7" t="s">
        <v>166</v>
      </c>
      <c r="I591" s="7" t="s">
        <v>167</v>
      </c>
      <c r="J591" s="7" t="s">
        <v>167</v>
      </c>
      <c r="K591" s="7">
        <v>2.01E-2</v>
      </c>
      <c r="L591" s="7">
        <v>9.1999999999999998E-3</v>
      </c>
      <c r="M591" s="7">
        <v>0</v>
      </c>
      <c r="N591" s="7">
        <v>4.1000000000000002E-2</v>
      </c>
      <c r="O591" s="7">
        <v>1.4E-2</v>
      </c>
      <c r="P591" s="7">
        <v>0</v>
      </c>
      <c r="Q591" s="7" t="s">
        <v>166</v>
      </c>
      <c r="R591" s="7">
        <v>0.03</v>
      </c>
      <c r="S591" s="7">
        <v>5.28E-2</v>
      </c>
      <c r="T591" s="11">
        <f t="shared" si="35"/>
        <v>3.0550000000000001E-2</v>
      </c>
      <c r="U591" s="12">
        <f t="shared" si="36"/>
        <v>1.4778531726798839E-2</v>
      </c>
    </row>
    <row r="592" spans="1:21" x14ac:dyDescent="0.25">
      <c r="A592" s="16" t="s">
        <v>70</v>
      </c>
      <c r="B592" s="7">
        <v>6.0999999999999999E-2</v>
      </c>
      <c r="C592" s="7">
        <v>1.4999999999999999E-2</v>
      </c>
      <c r="D592" s="7">
        <v>1.8599999999999998E-2</v>
      </c>
      <c r="E592" s="7">
        <v>0.66600000000000004</v>
      </c>
      <c r="F592" s="7">
        <v>9.0999999999999998E-2</v>
      </c>
      <c r="G592" s="7">
        <v>2.1499999999999998E-2</v>
      </c>
      <c r="H592" s="7">
        <v>13.6</v>
      </c>
      <c r="I592" s="7">
        <v>1.72</v>
      </c>
      <c r="J592" s="7">
        <v>6.7099999999999998E-3</v>
      </c>
      <c r="K592" s="7">
        <v>1.1399999999999999</v>
      </c>
      <c r="L592" s="7">
        <v>0.16</v>
      </c>
      <c r="M592" s="7">
        <v>4.6199999999999998E-2</v>
      </c>
      <c r="N592" s="7">
        <v>1.21</v>
      </c>
      <c r="O592" s="7">
        <v>0.17</v>
      </c>
      <c r="P592" s="7">
        <v>3.4500000000000003E-2</v>
      </c>
      <c r="Q592" s="7">
        <v>6</v>
      </c>
      <c r="R592" s="7">
        <v>0.84</v>
      </c>
      <c r="S592" s="7">
        <v>3.9100000000000003E-2</v>
      </c>
      <c r="T592" s="11">
        <f t="shared" si="35"/>
        <v>3.7795000000000001</v>
      </c>
      <c r="U592" s="12">
        <f t="shared" si="36"/>
        <v>5.262380744491983</v>
      </c>
    </row>
    <row r="593" spans="1:21" x14ac:dyDescent="0.25">
      <c r="A593" s="16" t="s">
        <v>71</v>
      </c>
      <c r="B593" s="7">
        <v>1.1900000000000001E-2</v>
      </c>
      <c r="C593" s="7">
        <v>4.3E-3</v>
      </c>
      <c r="D593" s="7">
        <v>6.1500000000000001E-3</v>
      </c>
      <c r="E593" s="7">
        <v>1.43E-2</v>
      </c>
      <c r="F593" s="7">
        <v>6.3E-3</v>
      </c>
      <c r="G593" s="7">
        <v>1.04E-2</v>
      </c>
      <c r="H593" s="7">
        <v>1.1599999999999999E-2</v>
      </c>
      <c r="I593" s="7">
        <v>3.0000000000000001E-3</v>
      </c>
      <c r="J593" s="7">
        <v>2.3700000000000001E-3</v>
      </c>
      <c r="K593" s="7" t="s">
        <v>166</v>
      </c>
      <c r="L593" s="7" t="s">
        <v>167</v>
      </c>
      <c r="M593" s="7" t="s">
        <v>167</v>
      </c>
      <c r="N593" s="7" t="s">
        <v>166</v>
      </c>
      <c r="O593" s="7" t="s">
        <v>167</v>
      </c>
      <c r="P593" s="7" t="s">
        <v>167</v>
      </c>
      <c r="Q593" s="7" t="s">
        <v>166</v>
      </c>
      <c r="R593" s="7" t="s">
        <v>167</v>
      </c>
      <c r="S593" s="7" t="s">
        <v>167</v>
      </c>
      <c r="T593" s="11">
        <f t="shared" si="35"/>
        <v>1.26E-2</v>
      </c>
      <c r="U593" s="12">
        <f t="shared" si="36"/>
        <v>1.4798648586948743E-3</v>
      </c>
    </row>
    <row r="594" spans="1:21" x14ac:dyDescent="0.25">
      <c r="A594" s="16" t="s">
        <v>72</v>
      </c>
      <c r="B594" s="7" t="s">
        <v>166</v>
      </c>
      <c r="C594" s="7" t="s">
        <v>167</v>
      </c>
      <c r="D594" s="7" t="s">
        <v>167</v>
      </c>
      <c r="E594" s="7" t="s">
        <v>166</v>
      </c>
      <c r="F594" s="7" t="s">
        <v>167</v>
      </c>
      <c r="G594" s="7" t="s">
        <v>167</v>
      </c>
      <c r="H594" s="7">
        <v>5.8000000000000003E-2</v>
      </c>
      <c r="I594" s="7">
        <v>2.1000000000000001E-2</v>
      </c>
      <c r="J594" s="7">
        <v>1.92E-3</v>
      </c>
      <c r="K594" s="7" t="s">
        <v>166</v>
      </c>
      <c r="L594" s="7" t="s">
        <v>167</v>
      </c>
      <c r="M594" s="7" t="s">
        <v>167</v>
      </c>
      <c r="N594" s="7" t="s">
        <v>166</v>
      </c>
      <c r="O594" s="7" t="s">
        <v>167</v>
      </c>
      <c r="P594" s="7" t="s">
        <v>167</v>
      </c>
      <c r="Q594" s="7">
        <v>1.1100000000000001</v>
      </c>
      <c r="R594" s="7">
        <v>0.42</v>
      </c>
      <c r="S594" s="7">
        <v>1.66E-2</v>
      </c>
      <c r="T594" s="11">
        <f t="shared" si="35"/>
        <v>0.58400000000000007</v>
      </c>
      <c r="U594" s="12">
        <f t="shared" si="36"/>
        <v>0.74387633380824791</v>
      </c>
    </row>
    <row r="595" spans="1:21" ht="13.8" thickBot="1" x14ac:dyDescent="0.3">
      <c r="A595" s="17" t="s">
        <v>73</v>
      </c>
      <c r="B595" s="8">
        <v>3.8999999999999998E-3</v>
      </c>
      <c r="C595" s="8">
        <v>2.0999999999999999E-3</v>
      </c>
      <c r="D595" s="8">
        <v>2.7599999999999999E-3</v>
      </c>
      <c r="E595" s="8">
        <v>1.89E-2</v>
      </c>
      <c r="F595" s="8">
        <v>5.7000000000000002E-3</v>
      </c>
      <c r="G595" s="8">
        <v>6.6E-3</v>
      </c>
      <c r="H595" s="8">
        <v>0.315</v>
      </c>
      <c r="I595" s="8">
        <v>4.2999999999999997E-2</v>
      </c>
      <c r="J595" s="8">
        <v>1.2999999999999999E-3</v>
      </c>
      <c r="K595" s="8">
        <v>9.1000000000000004E-3</v>
      </c>
      <c r="L595" s="8">
        <v>4.1999999999999997E-3</v>
      </c>
      <c r="M595" s="8">
        <v>5.6499999999999996E-3</v>
      </c>
      <c r="N595" s="8">
        <v>2.9600000000000001E-2</v>
      </c>
      <c r="O595" s="8">
        <v>9.1000000000000004E-3</v>
      </c>
      <c r="P595" s="8">
        <v>1.21E-2</v>
      </c>
      <c r="Q595" s="8">
        <v>10.57</v>
      </c>
      <c r="R595" s="8">
        <v>1.49</v>
      </c>
      <c r="S595" s="8">
        <v>1.15E-2</v>
      </c>
      <c r="T595" s="13">
        <f t="shared" si="35"/>
        <v>1.8244166666666668</v>
      </c>
      <c r="U595" s="14">
        <f t="shared" si="36"/>
        <v>4.2861283076532679</v>
      </c>
    </row>
    <row r="596" spans="1:21" ht="13.8" thickBot="1" x14ac:dyDescent="0.3">
      <c r="N596" s="19"/>
      <c r="O596" s="19"/>
    </row>
    <row r="597" spans="1:21" x14ac:dyDescent="0.25">
      <c r="A597" s="15"/>
      <c r="B597" s="6" t="s">
        <v>142</v>
      </c>
      <c r="C597" s="6" t="s">
        <v>84</v>
      </c>
      <c r="D597" s="6" t="s">
        <v>150</v>
      </c>
      <c r="E597" s="6" t="s">
        <v>143</v>
      </c>
      <c r="F597" s="6" t="s">
        <v>84</v>
      </c>
      <c r="G597" s="6" t="s">
        <v>150</v>
      </c>
      <c r="H597" s="6" t="s">
        <v>144</v>
      </c>
      <c r="I597" s="6" t="s">
        <v>84</v>
      </c>
      <c r="J597" s="6" t="s">
        <v>150</v>
      </c>
      <c r="K597" s="6" t="s">
        <v>163</v>
      </c>
      <c r="L597" s="6" t="s">
        <v>84</v>
      </c>
      <c r="M597" s="6" t="s">
        <v>150</v>
      </c>
      <c r="N597" s="15" t="s">
        <v>168</v>
      </c>
      <c r="O597" s="26" t="s">
        <v>169</v>
      </c>
    </row>
    <row r="598" spans="1:21" x14ac:dyDescent="0.25">
      <c r="A598" s="16" t="s">
        <v>41</v>
      </c>
      <c r="B598" s="7">
        <v>56.21</v>
      </c>
      <c r="C598" s="7">
        <v>7.25</v>
      </c>
      <c r="D598" s="7">
        <v>2.1600000000000001E-2</v>
      </c>
      <c r="E598" s="7">
        <v>40.71</v>
      </c>
      <c r="F598" s="7">
        <v>5.41</v>
      </c>
      <c r="G598" s="7">
        <v>3.9399999999999998E-2</v>
      </c>
      <c r="H598" s="7">
        <v>49.58</v>
      </c>
      <c r="I598" s="7">
        <v>6.78</v>
      </c>
      <c r="J598" s="7">
        <v>3.61E-2</v>
      </c>
      <c r="K598" s="7">
        <v>32.72</v>
      </c>
      <c r="L598" s="7">
        <v>4.91</v>
      </c>
      <c r="M598" s="7">
        <v>3.4599999999999999E-2</v>
      </c>
      <c r="N598" s="11">
        <f>AVERAGE(B598,E598,H598,K598)</f>
        <v>44.805</v>
      </c>
      <c r="O598" s="12">
        <f>STDEV(B598,E598,H598,K598)</f>
        <v>10.258182100157912</v>
      </c>
    </row>
    <row r="599" spans="1:21" x14ac:dyDescent="0.25">
      <c r="A599" s="16" t="s">
        <v>42</v>
      </c>
      <c r="B599" s="7">
        <v>654.01</v>
      </c>
      <c r="C599" s="7">
        <v>115.08</v>
      </c>
      <c r="D599" s="7">
        <v>7.3300000000000004E-2</v>
      </c>
      <c r="E599" s="7">
        <v>989.55</v>
      </c>
      <c r="F599" s="7">
        <v>179.72</v>
      </c>
      <c r="G599" s="7">
        <v>0.11799999999999999</v>
      </c>
      <c r="H599" s="7">
        <v>464.59</v>
      </c>
      <c r="I599" s="7">
        <v>87.2</v>
      </c>
      <c r="J599" s="7">
        <v>8.7499999999999994E-2</v>
      </c>
      <c r="K599" s="7">
        <v>516.44000000000005</v>
      </c>
      <c r="L599" s="7">
        <v>107.27</v>
      </c>
      <c r="M599" s="7">
        <v>8.7499999999999994E-2</v>
      </c>
      <c r="N599" s="11">
        <f t="shared" ref="N599:N630" si="37">AVERAGE(B599,E599,H599,K599)</f>
        <v>656.14750000000004</v>
      </c>
      <c r="O599" s="12">
        <f t="shared" ref="O599:O630" si="38">STDEV(B599,E599,H599,K599)</f>
        <v>236.20207258122548</v>
      </c>
    </row>
    <row r="600" spans="1:21" x14ac:dyDescent="0.25">
      <c r="A600" s="16" t="s">
        <v>43</v>
      </c>
      <c r="B600" s="7">
        <v>597.49</v>
      </c>
      <c r="C600" s="7">
        <v>86.77</v>
      </c>
      <c r="D600" s="7">
        <v>46.78</v>
      </c>
      <c r="E600" s="7">
        <v>844.72</v>
      </c>
      <c r="F600" s="7">
        <v>126.26</v>
      </c>
      <c r="G600" s="7">
        <v>56.96</v>
      </c>
      <c r="H600" s="7">
        <v>981.08</v>
      </c>
      <c r="I600" s="7">
        <v>148.54</v>
      </c>
      <c r="J600" s="7">
        <v>59.75</v>
      </c>
      <c r="K600" s="7">
        <v>674.18</v>
      </c>
      <c r="L600" s="7">
        <v>114.65</v>
      </c>
      <c r="M600" s="7">
        <v>52.02</v>
      </c>
      <c r="N600" s="11">
        <f t="shared" si="37"/>
        <v>774.36749999999995</v>
      </c>
      <c r="O600" s="12">
        <f t="shared" si="38"/>
        <v>172.24277157063327</v>
      </c>
    </row>
    <row r="601" spans="1:21" x14ac:dyDescent="0.25">
      <c r="A601" s="16" t="s">
        <v>44</v>
      </c>
      <c r="B601" s="7">
        <v>0.35399999999999998</v>
      </c>
      <c r="C601" s="7">
        <v>6.8000000000000005E-2</v>
      </c>
      <c r="D601" s="7">
        <v>2.6499999999999999E-2</v>
      </c>
      <c r="E601" s="7">
        <v>0.25700000000000001</v>
      </c>
      <c r="F601" s="7">
        <v>5.8000000000000003E-2</v>
      </c>
      <c r="G601" s="7">
        <v>3.44E-2</v>
      </c>
      <c r="H601" s="7">
        <v>0.21099999999999999</v>
      </c>
      <c r="I601" s="7">
        <v>4.9000000000000002E-2</v>
      </c>
      <c r="J601" s="7">
        <v>3.7400000000000003E-2</v>
      </c>
      <c r="K601" s="7">
        <v>0.41</v>
      </c>
      <c r="L601" s="7">
        <v>0.1</v>
      </c>
      <c r="M601" s="7">
        <v>3.2800000000000003E-2</v>
      </c>
      <c r="N601" s="11">
        <f t="shared" si="37"/>
        <v>0.308</v>
      </c>
      <c r="O601" s="12">
        <f t="shared" si="38"/>
        <v>9.0424922818140394E-2</v>
      </c>
    </row>
    <row r="602" spans="1:21" x14ac:dyDescent="0.25">
      <c r="A602" s="16" t="s">
        <v>45</v>
      </c>
      <c r="B602" s="7">
        <v>754.28</v>
      </c>
      <c r="C602" s="7">
        <v>137.16</v>
      </c>
      <c r="D602" s="7">
        <v>0.27200000000000002</v>
      </c>
      <c r="E602" s="7">
        <v>820.78</v>
      </c>
      <c r="F602" s="7">
        <v>153.9</v>
      </c>
      <c r="G602" s="7">
        <v>0.51900000000000002</v>
      </c>
      <c r="H602" s="7">
        <v>522.42999999999995</v>
      </c>
      <c r="I602" s="7">
        <v>101.1</v>
      </c>
      <c r="J602" s="7">
        <v>0.50600000000000001</v>
      </c>
      <c r="K602" s="7">
        <v>867.75</v>
      </c>
      <c r="L602" s="7">
        <v>185.01</v>
      </c>
      <c r="M602" s="7">
        <v>0.45600000000000002</v>
      </c>
      <c r="N602" s="11">
        <f t="shared" si="37"/>
        <v>741.31</v>
      </c>
      <c r="O602" s="12">
        <f t="shared" si="38"/>
        <v>153.16573790070277</v>
      </c>
    </row>
    <row r="603" spans="1:21" x14ac:dyDescent="0.25">
      <c r="A603" s="16" t="s">
        <v>46</v>
      </c>
      <c r="B603" s="7">
        <v>2650.29</v>
      </c>
      <c r="C603" s="7">
        <v>381.51</v>
      </c>
      <c r="D603" s="7">
        <v>2.3300000000000001E-2</v>
      </c>
      <c r="E603" s="7">
        <v>2721.88</v>
      </c>
      <c r="F603" s="7">
        <v>403.3</v>
      </c>
      <c r="G603" s="7">
        <v>0.129</v>
      </c>
      <c r="H603" s="7">
        <v>2021.57</v>
      </c>
      <c r="I603" s="7">
        <v>308.64999999999998</v>
      </c>
      <c r="J603" s="7">
        <v>4.1300000000000003E-2</v>
      </c>
      <c r="K603" s="7">
        <v>2374.62</v>
      </c>
      <c r="L603" s="7">
        <v>397.29</v>
      </c>
      <c r="M603" s="7">
        <v>3.27E-2</v>
      </c>
      <c r="N603" s="11">
        <f t="shared" si="37"/>
        <v>2442.09</v>
      </c>
      <c r="O603" s="12">
        <f t="shared" si="38"/>
        <v>317.81491227861829</v>
      </c>
    </row>
    <row r="604" spans="1:21" x14ac:dyDescent="0.25">
      <c r="A604" s="16" t="s">
        <v>47</v>
      </c>
      <c r="B604" s="7">
        <v>1.1000000000000001</v>
      </c>
      <c r="C604" s="7">
        <v>0.51</v>
      </c>
      <c r="D604" s="7">
        <v>1.1000000000000001</v>
      </c>
      <c r="E604" s="7">
        <v>1.36</v>
      </c>
      <c r="F604" s="7">
        <v>0.78</v>
      </c>
      <c r="G604" s="7">
        <v>1.36</v>
      </c>
      <c r="H604" s="7">
        <v>2.1</v>
      </c>
      <c r="I604" s="7">
        <v>0.79</v>
      </c>
      <c r="J604" s="7">
        <v>1.4</v>
      </c>
      <c r="K604" s="7">
        <v>1.2</v>
      </c>
      <c r="L604" s="7">
        <v>0.79</v>
      </c>
      <c r="M604" s="7">
        <v>1.2</v>
      </c>
      <c r="N604" s="11">
        <f t="shared" si="37"/>
        <v>1.4400000000000002</v>
      </c>
      <c r="O604" s="12">
        <f t="shared" si="38"/>
        <v>0.45284287193977846</v>
      </c>
    </row>
    <row r="605" spans="1:21" x14ac:dyDescent="0.25">
      <c r="A605" s="16" t="s">
        <v>48</v>
      </c>
      <c r="B605" s="7">
        <v>323.04000000000002</v>
      </c>
      <c r="C605" s="7">
        <v>39.24</v>
      </c>
      <c r="D605" s="7">
        <v>0.217</v>
      </c>
      <c r="E605" s="7">
        <v>406.13</v>
      </c>
      <c r="F605" s="7">
        <v>50.73</v>
      </c>
      <c r="G605" s="7">
        <v>0.27500000000000002</v>
      </c>
      <c r="H605" s="7">
        <v>343.17</v>
      </c>
      <c r="I605" s="7">
        <v>44.13</v>
      </c>
      <c r="J605" s="7">
        <v>0.27600000000000002</v>
      </c>
      <c r="K605" s="7">
        <v>381.22</v>
      </c>
      <c r="L605" s="7">
        <v>53.54</v>
      </c>
      <c r="M605" s="7">
        <v>0.23599999999999999</v>
      </c>
      <c r="N605" s="11">
        <f t="shared" si="37"/>
        <v>363.39000000000004</v>
      </c>
      <c r="O605" s="12">
        <f t="shared" si="38"/>
        <v>37.334467542294831</v>
      </c>
    </row>
    <row r="606" spans="1:21" x14ac:dyDescent="0.25">
      <c r="A606" s="16" t="s">
        <v>49</v>
      </c>
      <c r="B606" s="7">
        <v>37.130000000000003</v>
      </c>
      <c r="C606" s="7">
        <v>3.95</v>
      </c>
      <c r="D606" s="7">
        <v>1.37E-2</v>
      </c>
      <c r="E606" s="7">
        <v>18.97</v>
      </c>
      <c r="F606" s="7">
        <v>2.09</v>
      </c>
      <c r="G606" s="7">
        <v>2.6499999999999999E-2</v>
      </c>
      <c r="H606" s="7">
        <v>18.579999999999998</v>
      </c>
      <c r="I606" s="7">
        <v>2.1</v>
      </c>
      <c r="J606" s="7">
        <v>1.6799999999999999E-2</v>
      </c>
      <c r="K606" s="7">
        <v>43.46</v>
      </c>
      <c r="L606" s="7">
        <v>5.33</v>
      </c>
      <c r="M606" s="7">
        <v>1.8599999999999998E-2</v>
      </c>
      <c r="N606" s="11">
        <f t="shared" si="37"/>
        <v>29.535000000000004</v>
      </c>
      <c r="O606" s="12">
        <f t="shared" si="38"/>
        <v>12.691478768580632</v>
      </c>
    </row>
    <row r="607" spans="1:21" x14ac:dyDescent="0.25">
      <c r="A607" s="16" t="s">
        <v>50</v>
      </c>
      <c r="B607" s="7">
        <v>7.78</v>
      </c>
      <c r="C607" s="7">
        <v>0.89</v>
      </c>
      <c r="D607" s="7">
        <v>1.9099999999999999E-2</v>
      </c>
      <c r="E607" s="7">
        <v>4.87</v>
      </c>
      <c r="F607" s="7">
        <v>0.62</v>
      </c>
      <c r="G607" s="7">
        <v>0.107</v>
      </c>
      <c r="H607" s="7">
        <v>4.95</v>
      </c>
      <c r="I607" s="7">
        <v>0.63</v>
      </c>
      <c r="J607" s="7">
        <v>9.3299999999999994E-2</v>
      </c>
      <c r="K607" s="7">
        <v>5.1100000000000003</v>
      </c>
      <c r="L607" s="7">
        <v>0.73</v>
      </c>
      <c r="M607" s="7">
        <v>6.5100000000000005E-2</v>
      </c>
      <c r="N607" s="11">
        <f t="shared" si="37"/>
        <v>5.6775000000000002</v>
      </c>
      <c r="O607" s="12">
        <f t="shared" si="38"/>
        <v>1.4052135069091825</v>
      </c>
    </row>
    <row r="608" spans="1:21" x14ac:dyDescent="0.25">
      <c r="A608" s="16" t="s">
        <v>51</v>
      </c>
      <c r="B608" s="7">
        <v>1.58</v>
      </c>
      <c r="C608" s="7">
        <v>0.23</v>
      </c>
      <c r="D608" s="7">
        <v>0.124</v>
      </c>
      <c r="E608" s="7">
        <v>1.06</v>
      </c>
      <c r="F608" s="7">
        <v>0.2</v>
      </c>
      <c r="G608" s="7">
        <v>0.13200000000000001</v>
      </c>
      <c r="H608" s="7">
        <v>1.24</v>
      </c>
      <c r="I608" s="7">
        <v>0.22</v>
      </c>
      <c r="J608" s="7">
        <v>0.13600000000000001</v>
      </c>
      <c r="K608" s="7">
        <v>0.46</v>
      </c>
      <c r="L608" s="7">
        <v>0.15</v>
      </c>
      <c r="M608" s="7">
        <v>0.11799999999999999</v>
      </c>
      <c r="N608" s="11">
        <f t="shared" si="37"/>
        <v>1.085</v>
      </c>
      <c r="O608" s="12">
        <f t="shared" si="38"/>
        <v>0.46914816422959615</v>
      </c>
    </row>
    <row r="609" spans="1:15" x14ac:dyDescent="0.25">
      <c r="A609" s="16" t="s">
        <v>52</v>
      </c>
      <c r="B609" s="7">
        <v>35.61</v>
      </c>
      <c r="C609" s="7">
        <v>5.42</v>
      </c>
      <c r="D609" s="7">
        <v>0.11799999999999999</v>
      </c>
      <c r="E609" s="7">
        <v>58.64</v>
      </c>
      <c r="F609" s="7">
        <v>9.19</v>
      </c>
      <c r="G609" s="7">
        <v>0.21</v>
      </c>
      <c r="H609" s="7">
        <v>41.57</v>
      </c>
      <c r="I609" s="7">
        <v>6.7</v>
      </c>
      <c r="J609" s="7">
        <v>0.216</v>
      </c>
      <c r="K609" s="7">
        <v>30.44</v>
      </c>
      <c r="L609" s="7">
        <v>5.39</v>
      </c>
      <c r="M609" s="7">
        <v>0.13400000000000001</v>
      </c>
      <c r="N609" s="11">
        <f t="shared" si="37"/>
        <v>41.564999999999998</v>
      </c>
      <c r="O609" s="12">
        <f t="shared" si="38"/>
        <v>12.258103442213249</v>
      </c>
    </row>
    <row r="610" spans="1:15" x14ac:dyDescent="0.25">
      <c r="A610" s="16" t="s">
        <v>53</v>
      </c>
      <c r="B610" s="7">
        <v>38.54</v>
      </c>
      <c r="C610" s="7">
        <v>4.21</v>
      </c>
      <c r="D610" s="7">
        <v>2.1999999999999999E-2</v>
      </c>
      <c r="E610" s="7">
        <v>32.67</v>
      </c>
      <c r="F610" s="7">
        <v>3.68</v>
      </c>
      <c r="G610" s="7">
        <v>3.5299999999999998E-2</v>
      </c>
      <c r="H610" s="7">
        <v>31.76</v>
      </c>
      <c r="I610" s="7">
        <v>3.68</v>
      </c>
      <c r="J610" s="7">
        <v>1.7999999999999999E-2</v>
      </c>
      <c r="K610" s="7">
        <v>30.65</v>
      </c>
      <c r="L610" s="7">
        <v>3.88</v>
      </c>
      <c r="M610" s="7">
        <v>1.8599999999999998E-2</v>
      </c>
      <c r="N610" s="11">
        <f t="shared" si="37"/>
        <v>33.405000000000001</v>
      </c>
      <c r="O610" s="12">
        <f t="shared" si="38"/>
        <v>3.521576351578934</v>
      </c>
    </row>
    <row r="611" spans="1:15" x14ac:dyDescent="0.25">
      <c r="A611" s="16" t="s">
        <v>54</v>
      </c>
      <c r="B611" s="7" t="s">
        <v>166</v>
      </c>
      <c r="C611" s="7" t="s">
        <v>167</v>
      </c>
      <c r="D611" s="7" t="s">
        <v>167</v>
      </c>
      <c r="E611" s="7">
        <v>2.13</v>
      </c>
      <c r="F611" s="7">
        <v>1.05</v>
      </c>
      <c r="G611" s="7">
        <v>1.79</v>
      </c>
      <c r="H611" s="7" t="s">
        <v>166</v>
      </c>
      <c r="I611" s="7" t="s">
        <v>167</v>
      </c>
      <c r="J611" s="7" t="s">
        <v>167</v>
      </c>
      <c r="K611" s="7">
        <v>1.7</v>
      </c>
      <c r="L611" s="7">
        <v>1.08</v>
      </c>
      <c r="M611" s="7">
        <v>1.54</v>
      </c>
      <c r="N611" s="11">
        <f t="shared" si="37"/>
        <v>1.915</v>
      </c>
      <c r="O611" s="12">
        <f t="shared" si="38"/>
        <v>0.30405591591021314</v>
      </c>
    </row>
    <row r="612" spans="1:15" x14ac:dyDescent="0.25">
      <c r="A612" s="16" t="s">
        <v>55</v>
      </c>
      <c r="B612" s="7">
        <v>9.9000000000000005E-2</v>
      </c>
      <c r="C612" s="7">
        <v>0.02</v>
      </c>
      <c r="D612" s="7">
        <v>7.3000000000000001E-3</v>
      </c>
      <c r="E612" s="7" t="s">
        <v>166</v>
      </c>
      <c r="F612" s="7" t="s">
        <v>167</v>
      </c>
      <c r="G612" s="7" t="s">
        <v>167</v>
      </c>
      <c r="H612" s="7" t="s">
        <v>166</v>
      </c>
      <c r="I612" s="7" t="s">
        <v>167</v>
      </c>
      <c r="J612" s="7" t="s">
        <v>167</v>
      </c>
      <c r="K612" s="7" t="s">
        <v>166</v>
      </c>
      <c r="L612" s="7" t="s">
        <v>167</v>
      </c>
      <c r="M612" s="7" t="s">
        <v>167</v>
      </c>
      <c r="N612" s="11">
        <f t="shared" si="37"/>
        <v>9.9000000000000005E-2</v>
      </c>
      <c r="O612" s="12" t="s">
        <v>167</v>
      </c>
    </row>
    <row r="613" spans="1:15" x14ac:dyDescent="0.25">
      <c r="A613" s="16" t="s">
        <v>56</v>
      </c>
      <c r="B613" s="7">
        <v>24.97</v>
      </c>
      <c r="C613" s="7">
        <v>4.47</v>
      </c>
      <c r="D613" s="7">
        <v>1.7100000000000001E-2</v>
      </c>
      <c r="E613" s="7" t="s">
        <v>166</v>
      </c>
      <c r="F613" s="7" t="s">
        <v>167</v>
      </c>
      <c r="G613" s="7" t="s">
        <v>167</v>
      </c>
      <c r="H613" s="7">
        <v>3.3000000000000002E-2</v>
      </c>
      <c r="I613" s="7">
        <v>1.6E-2</v>
      </c>
      <c r="J613" s="7">
        <v>2.1499999999999998E-2</v>
      </c>
      <c r="K613" s="7" t="s">
        <v>166</v>
      </c>
      <c r="L613" s="7" t="s">
        <v>167</v>
      </c>
      <c r="M613" s="7" t="s">
        <v>167</v>
      </c>
      <c r="N613" s="11">
        <f t="shared" si="37"/>
        <v>12.5015</v>
      </c>
      <c r="O613" s="12">
        <f t="shared" si="38"/>
        <v>17.633121802448933</v>
      </c>
    </row>
    <row r="614" spans="1:15" x14ac:dyDescent="0.25">
      <c r="A614" s="16" t="s">
        <v>57</v>
      </c>
      <c r="B614" s="7" t="s">
        <v>166</v>
      </c>
      <c r="C614" s="7" t="s">
        <v>167</v>
      </c>
      <c r="D614" s="7" t="s">
        <v>167</v>
      </c>
      <c r="E614" s="7" t="s">
        <v>166</v>
      </c>
      <c r="F614" s="7" t="s">
        <v>167</v>
      </c>
      <c r="G614" s="7" t="s">
        <v>167</v>
      </c>
      <c r="H614" s="7" t="s">
        <v>166</v>
      </c>
      <c r="I614" s="7" t="s">
        <v>167</v>
      </c>
      <c r="J614" s="7" t="s">
        <v>167</v>
      </c>
      <c r="K614" s="7">
        <v>2.1000000000000001E-2</v>
      </c>
      <c r="L614" s="7">
        <v>1.0999999999999999E-2</v>
      </c>
      <c r="M614" s="7">
        <v>8.4700000000000001E-3</v>
      </c>
      <c r="N614" s="11">
        <f t="shared" si="37"/>
        <v>2.1000000000000001E-2</v>
      </c>
      <c r="O614" s="12" t="s">
        <v>167</v>
      </c>
    </row>
    <row r="615" spans="1:15" x14ac:dyDescent="0.25">
      <c r="A615" s="16" t="s">
        <v>58</v>
      </c>
      <c r="B615" s="7">
        <v>0.14299999999999999</v>
      </c>
      <c r="C615" s="7">
        <v>4.4999999999999998E-2</v>
      </c>
      <c r="D615" s="7">
        <v>6.3700000000000007E-2</v>
      </c>
      <c r="E615" s="7">
        <v>0.223</v>
      </c>
      <c r="F615" s="7">
        <v>6.5000000000000002E-2</v>
      </c>
      <c r="G615" s="7">
        <v>3.3300000000000003E-2</v>
      </c>
      <c r="H615" s="7">
        <v>0.22500000000000001</v>
      </c>
      <c r="I615" s="7">
        <v>6.0999999999999999E-2</v>
      </c>
      <c r="J615" s="7">
        <v>3.9300000000000002E-2</v>
      </c>
      <c r="K615" s="7">
        <v>0.20300000000000001</v>
      </c>
      <c r="L615" s="7">
        <v>7.3999999999999996E-2</v>
      </c>
      <c r="M615" s="7">
        <v>3.3500000000000002E-2</v>
      </c>
      <c r="N615" s="11">
        <f t="shared" si="37"/>
        <v>0.19850000000000001</v>
      </c>
      <c r="O615" s="12">
        <f t="shared" si="38"/>
        <v>3.8310137909783805E-2</v>
      </c>
    </row>
    <row r="616" spans="1:15" x14ac:dyDescent="0.25">
      <c r="A616" s="16" t="s">
        <v>59</v>
      </c>
      <c r="B616" s="7" t="s">
        <v>166</v>
      </c>
      <c r="C616" s="7" t="s">
        <v>167</v>
      </c>
      <c r="D616" s="7" t="s">
        <v>167</v>
      </c>
      <c r="E616" s="7" t="s">
        <v>166</v>
      </c>
      <c r="F616" s="7" t="s">
        <v>167</v>
      </c>
      <c r="G616" s="7" t="s">
        <v>167</v>
      </c>
      <c r="H616" s="7" t="s">
        <v>166</v>
      </c>
      <c r="I616" s="7" t="s">
        <v>167</v>
      </c>
      <c r="J616" s="7" t="s">
        <v>167</v>
      </c>
      <c r="K616" s="7" t="s">
        <v>166</v>
      </c>
      <c r="L616" s="7" t="s">
        <v>167</v>
      </c>
      <c r="M616" s="7" t="s">
        <v>167</v>
      </c>
      <c r="N616" s="11" t="s">
        <v>167</v>
      </c>
      <c r="O616" s="12" t="s">
        <v>167</v>
      </c>
    </row>
    <row r="617" spans="1:15" x14ac:dyDescent="0.25">
      <c r="A617" s="16" t="s">
        <v>60</v>
      </c>
      <c r="B617" s="7" t="s">
        <v>166</v>
      </c>
      <c r="C617" s="7" t="s">
        <v>167</v>
      </c>
      <c r="D617" s="7" t="s">
        <v>167</v>
      </c>
      <c r="E617" s="7" t="s">
        <v>166</v>
      </c>
      <c r="F617" s="7" t="s">
        <v>167</v>
      </c>
      <c r="G617" s="7" t="s">
        <v>167</v>
      </c>
      <c r="H617" s="7" t="s">
        <v>166</v>
      </c>
      <c r="I617" s="7" t="s">
        <v>167</v>
      </c>
      <c r="J617" s="7" t="s">
        <v>167</v>
      </c>
      <c r="K617" s="7" t="s">
        <v>166</v>
      </c>
      <c r="L617" s="7" t="s">
        <v>167</v>
      </c>
      <c r="M617" s="7" t="s">
        <v>167</v>
      </c>
      <c r="N617" s="11" t="s">
        <v>167</v>
      </c>
      <c r="O617" s="12" t="s">
        <v>167</v>
      </c>
    </row>
    <row r="618" spans="1:15" x14ac:dyDescent="0.25">
      <c r="A618" s="16" t="s">
        <v>61</v>
      </c>
      <c r="B618" s="7">
        <v>1.6799999999999999E-2</v>
      </c>
      <c r="C618" s="7">
        <v>5.4999999999999997E-3</v>
      </c>
      <c r="D618" s="7">
        <v>7.11E-3</v>
      </c>
      <c r="E618" s="7">
        <v>1.3899999999999999E-2</v>
      </c>
      <c r="F618" s="7">
        <v>6.4000000000000003E-3</v>
      </c>
      <c r="G618" s="7">
        <v>4.9199999999999999E-3</v>
      </c>
      <c r="H618" s="7">
        <v>1.4800000000000001E-2</v>
      </c>
      <c r="I618" s="7">
        <v>7.0000000000000001E-3</v>
      </c>
      <c r="J618" s="7">
        <v>9.3500000000000007E-3</v>
      </c>
      <c r="K618" s="7" t="s">
        <v>166</v>
      </c>
      <c r="L618" s="7" t="s">
        <v>167</v>
      </c>
      <c r="M618" s="7" t="s">
        <v>167</v>
      </c>
      <c r="N618" s="11">
        <f t="shared" si="37"/>
        <v>1.5166666666666667E-2</v>
      </c>
      <c r="O618" s="12">
        <f t="shared" si="38"/>
        <v>1.4843629385474875E-3</v>
      </c>
    </row>
    <row r="619" spans="1:15" x14ac:dyDescent="0.25">
      <c r="A619" s="16" t="s">
        <v>62</v>
      </c>
      <c r="B619" s="7">
        <v>1.52</v>
      </c>
      <c r="C619" s="7">
        <v>0.19</v>
      </c>
      <c r="D619" s="7">
        <v>0.124</v>
      </c>
      <c r="E619" s="7">
        <v>1.57</v>
      </c>
      <c r="F619" s="7">
        <v>0.22</v>
      </c>
      <c r="G619" s="7">
        <v>0.153</v>
      </c>
      <c r="H619" s="7">
        <v>1.45</v>
      </c>
      <c r="I619" s="7">
        <v>0.2</v>
      </c>
      <c r="J619" s="7">
        <v>0.15</v>
      </c>
      <c r="K619" s="7">
        <v>0.56999999999999995</v>
      </c>
      <c r="L619" s="7">
        <v>0.14000000000000001</v>
      </c>
      <c r="M619" s="7">
        <v>0.13600000000000001</v>
      </c>
      <c r="N619" s="11">
        <f t="shared" si="37"/>
        <v>1.2775000000000001</v>
      </c>
      <c r="O619" s="12">
        <f t="shared" si="38"/>
        <v>0.47422744191649913</v>
      </c>
    </row>
    <row r="620" spans="1:15" x14ac:dyDescent="0.25">
      <c r="A620" s="16" t="s">
        <v>63</v>
      </c>
      <c r="B620" s="7">
        <v>0.82</v>
      </c>
      <c r="C620" s="7">
        <v>0.11</v>
      </c>
      <c r="D620" s="7">
        <v>6.7000000000000004E-2</v>
      </c>
      <c r="E620" s="7">
        <v>0.84</v>
      </c>
      <c r="F620" s="7">
        <v>0.13</v>
      </c>
      <c r="G620" s="7">
        <v>5.67E-2</v>
      </c>
      <c r="H620" s="7">
        <v>1.1599999999999999</v>
      </c>
      <c r="I620" s="7">
        <v>0.16</v>
      </c>
      <c r="J620" s="7">
        <v>7.1499999999999994E-2</v>
      </c>
      <c r="K620" s="7">
        <v>0.45</v>
      </c>
      <c r="L620" s="7">
        <v>9.7000000000000003E-2</v>
      </c>
      <c r="M620" s="7">
        <v>5.8000000000000003E-2</v>
      </c>
      <c r="N620" s="11">
        <f t="shared" si="37"/>
        <v>0.8175</v>
      </c>
      <c r="O620" s="12">
        <f t="shared" si="38"/>
        <v>0.29033027170218834</v>
      </c>
    </row>
    <row r="621" spans="1:15" x14ac:dyDescent="0.25">
      <c r="A621" s="16" t="s">
        <v>64</v>
      </c>
      <c r="B621" s="7">
        <v>8.6E-3</v>
      </c>
      <c r="C621" s="7">
        <v>3.0999999999999999E-3</v>
      </c>
      <c r="D621" s="7">
        <v>0</v>
      </c>
      <c r="E621" s="7">
        <v>8.9999999999999993E-3</v>
      </c>
      <c r="F621" s="7">
        <v>4.7999999999999996E-3</v>
      </c>
      <c r="G621" s="7">
        <v>3.0200000000000001E-3</v>
      </c>
      <c r="H621" s="7">
        <v>1.2200000000000001E-2</v>
      </c>
      <c r="I621" s="7">
        <v>4.8999999999999998E-3</v>
      </c>
      <c r="J621" s="7">
        <v>0</v>
      </c>
      <c r="K621" s="7" t="s">
        <v>166</v>
      </c>
      <c r="L621" s="7" t="s">
        <v>167</v>
      </c>
      <c r="M621" s="7" t="s">
        <v>167</v>
      </c>
      <c r="N621" s="11">
        <f t="shared" si="37"/>
        <v>9.9333333333333339E-3</v>
      </c>
      <c r="O621" s="12">
        <f t="shared" si="38"/>
        <v>1.9731531449264997E-3</v>
      </c>
    </row>
    <row r="622" spans="1:15" x14ac:dyDescent="0.25">
      <c r="A622" s="16" t="s">
        <v>65</v>
      </c>
      <c r="B622" s="7">
        <v>7.7000000000000002E-3</v>
      </c>
      <c r="C622" s="7">
        <v>4.3E-3</v>
      </c>
      <c r="D622" s="7">
        <v>7.0499999999999998E-3</v>
      </c>
      <c r="E622" s="7" t="s">
        <v>166</v>
      </c>
      <c r="F622" s="7" t="s">
        <v>167</v>
      </c>
      <c r="G622" s="7" t="s">
        <v>167</v>
      </c>
      <c r="H622" s="7" t="s">
        <v>166</v>
      </c>
      <c r="I622" s="7" t="s">
        <v>167</v>
      </c>
      <c r="J622" s="7" t="s">
        <v>167</v>
      </c>
      <c r="K622" s="7" t="s">
        <v>166</v>
      </c>
      <c r="L622" s="7" t="s">
        <v>167</v>
      </c>
      <c r="M622" s="7" t="s">
        <v>167</v>
      </c>
      <c r="N622" s="11">
        <f t="shared" si="37"/>
        <v>7.7000000000000002E-3</v>
      </c>
      <c r="O622" s="12" t="s">
        <v>167</v>
      </c>
    </row>
    <row r="623" spans="1:15" x14ac:dyDescent="0.25">
      <c r="A623" s="16" t="s">
        <v>66</v>
      </c>
      <c r="B623" s="7" t="s">
        <v>166</v>
      </c>
      <c r="C623" s="7" t="s">
        <v>167</v>
      </c>
      <c r="D623" s="7" t="s">
        <v>167</v>
      </c>
      <c r="E623" s="7" t="s">
        <v>166</v>
      </c>
      <c r="F623" s="7" t="s">
        <v>167</v>
      </c>
      <c r="G623" s="7" t="s">
        <v>167</v>
      </c>
      <c r="H623" s="7">
        <v>0.107</v>
      </c>
      <c r="I623" s="7">
        <v>3.9E-2</v>
      </c>
      <c r="J623" s="7">
        <v>2.8899999999999999E-2</v>
      </c>
      <c r="K623" s="7" t="s">
        <v>166</v>
      </c>
      <c r="L623" s="7" t="s">
        <v>167</v>
      </c>
      <c r="M623" s="7" t="s">
        <v>167</v>
      </c>
      <c r="N623" s="11">
        <f t="shared" si="37"/>
        <v>0.107</v>
      </c>
      <c r="O623" s="12" t="s">
        <v>167</v>
      </c>
    </row>
    <row r="624" spans="1:15" x14ac:dyDescent="0.25">
      <c r="A624" s="16" t="s">
        <v>67</v>
      </c>
      <c r="B624" s="7">
        <v>0.85</v>
      </c>
      <c r="C624" s="7">
        <v>0.15</v>
      </c>
      <c r="D624" s="7">
        <v>3.1699999999999999E-2</v>
      </c>
      <c r="E624" s="7" t="s">
        <v>166</v>
      </c>
      <c r="F624" s="7" t="s">
        <v>167</v>
      </c>
      <c r="G624" s="7" t="s">
        <v>167</v>
      </c>
      <c r="H624" s="7" t="s">
        <v>166</v>
      </c>
      <c r="I624" s="7" t="s">
        <v>167</v>
      </c>
      <c r="J624" s="7" t="s">
        <v>167</v>
      </c>
      <c r="K624" s="7" t="s">
        <v>166</v>
      </c>
      <c r="L624" s="7" t="s">
        <v>167</v>
      </c>
      <c r="M624" s="7" t="s">
        <v>167</v>
      </c>
      <c r="N624" s="11">
        <f t="shared" si="37"/>
        <v>0.85</v>
      </c>
      <c r="O624" s="12" t="s">
        <v>167</v>
      </c>
    </row>
    <row r="625" spans="1:33" x14ac:dyDescent="0.25">
      <c r="A625" s="16" t="s">
        <v>68</v>
      </c>
      <c r="B625" s="7">
        <v>4.3999999999999997E-2</v>
      </c>
      <c r="C625" s="7">
        <v>0.02</v>
      </c>
      <c r="D625" s="7">
        <v>2.9700000000000001E-2</v>
      </c>
      <c r="E625" s="7" t="s">
        <v>166</v>
      </c>
      <c r="F625" s="7" t="s">
        <v>167</v>
      </c>
      <c r="G625" s="7" t="s">
        <v>167</v>
      </c>
      <c r="H625" s="7" t="s">
        <v>166</v>
      </c>
      <c r="I625" s="7" t="s">
        <v>167</v>
      </c>
      <c r="J625" s="7" t="s">
        <v>167</v>
      </c>
      <c r="K625" s="7" t="s">
        <v>166</v>
      </c>
      <c r="L625" s="7" t="s">
        <v>167</v>
      </c>
      <c r="M625" s="7" t="s">
        <v>167</v>
      </c>
      <c r="N625" s="11">
        <f t="shared" si="37"/>
        <v>4.3999999999999997E-2</v>
      </c>
      <c r="O625" s="12" t="s">
        <v>167</v>
      </c>
    </row>
    <row r="626" spans="1:33" x14ac:dyDescent="0.25">
      <c r="A626" s="16" t="s">
        <v>69</v>
      </c>
      <c r="B626" s="7" t="s">
        <v>166</v>
      </c>
      <c r="C626" s="7" t="s">
        <v>167</v>
      </c>
      <c r="D626" s="7" t="s">
        <v>167</v>
      </c>
      <c r="E626" s="7" t="s">
        <v>166</v>
      </c>
      <c r="F626" s="7" t="s">
        <v>167</v>
      </c>
      <c r="G626" s="7" t="s">
        <v>167</v>
      </c>
      <c r="H626" s="7" t="s">
        <v>166</v>
      </c>
      <c r="I626" s="7" t="s">
        <v>167</v>
      </c>
      <c r="J626" s="7" t="s">
        <v>167</v>
      </c>
      <c r="K626" s="7">
        <v>0</v>
      </c>
      <c r="L626" s="7">
        <v>0</v>
      </c>
      <c r="M626" s="7">
        <v>0</v>
      </c>
      <c r="N626" s="11">
        <f t="shared" si="37"/>
        <v>0</v>
      </c>
      <c r="O626" s="12" t="s">
        <v>167</v>
      </c>
    </row>
    <row r="627" spans="1:33" x14ac:dyDescent="0.25">
      <c r="A627" s="16" t="s">
        <v>70</v>
      </c>
      <c r="B627" s="7">
        <v>24.39</v>
      </c>
      <c r="C627" s="7">
        <v>2.69</v>
      </c>
      <c r="D627" s="7">
        <v>2.2800000000000001E-2</v>
      </c>
      <c r="E627" s="7">
        <v>33.36</v>
      </c>
      <c r="F627" s="7">
        <v>3.8</v>
      </c>
      <c r="G627" s="7">
        <v>3.4700000000000002E-2</v>
      </c>
      <c r="H627" s="7">
        <v>30.7</v>
      </c>
      <c r="I627" s="7">
        <v>3.59</v>
      </c>
      <c r="J627" s="7">
        <v>4.4699999999999997E-2</v>
      </c>
      <c r="K627" s="7">
        <v>7.99</v>
      </c>
      <c r="L627" s="7">
        <v>1.04</v>
      </c>
      <c r="M627" s="7">
        <v>5.1200000000000002E-2</v>
      </c>
      <c r="N627" s="11">
        <f t="shared" si="37"/>
        <v>24.11</v>
      </c>
      <c r="O627" s="12">
        <f t="shared" si="38"/>
        <v>11.386006030796453</v>
      </c>
    </row>
    <row r="628" spans="1:33" x14ac:dyDescent="0.25">
      <c r="A628" s="16" t="s">
        <v>71</v>
      </c>
      <c r="B628" s="7">
        <v>2.3E-2</v>
      </c>
      <c r="C628" s="7">
        <v>0.01</v>
      </c>
      <c r="D628" s="7">
        <v>1.7899999999999999E-2</v>
      </c>
      <c r="E628" s="7" t="s">
        <v>166</v>
      </c>
      <c r="F628" s="7" t="s">
        <v>167</v>
      </c>
      <c r="G628" s="7" t="s">
        <v>167</v>
      </c>
      <c r="H628" s="7" t="s">
        <v>166</v>
      </c>
      <c r="I628" s="7" t="s">
        <v>167</v>
      </c>
      <c r="J628" s="7" t="s">
        <v>167</v>
      </c>
      <c r="K628" s="7" t="s">
        <v>166</v>
      </c>
      <c r="L628" s="7" t="s">
        <v>167</v>
      </c>
      <c r="M628" s="7" t="s">
        <v>167</v>
      </c>
      <c r="N628" s="11">
        <f t="shared" si="37"/>
        <v>2.3E-2</v>
      </c>
      <c r="O628" s="12" t="s">
        <v>167</v>
      </c>
    </row>
    <row r="629" spans="1:33" x14ac:dyDescent="0.25">
      <c r="A629" s="16" t="s">
        <v>72</v>
      </c>
      <c r="B629" s="7">
        <v>2.69E-2</v>
      </c>
      <c r="C629" s="7">
        <v>7.9000000000000008E-3</v>
      </c>
      <c r="D629" s="7">
        <v>5.7099999999999998E-3</v>
      </c>
      <c r="E629" s="7" t="s">
        <v>166</v>
      </c>
      <c r="F629" s="7" t="s">
        <v>167</v>
      </c>
      <c r="G629" s="7" t="s">
        <v>167</v>
      </c>
      <c r="H629" s="7" t="s">
        <v>166</v>
      </c>
      <c r="I629" s="7" t="s">
        <v>167</v>
      </c>
      <c r="J629" s="7" t="s">
        <v>167</v>
      </c>
      <c r="K629" s="7" t="s">
        <v>166</v>
      </c>
      <c r="L629" s="7" t="s">
        <v>167</v>
      </c>
      <c r="M629" s="7" t="s">
        <v>167</v>
      </c>
      <c r="N629" s="11">
        <f t="shared" si="37"/>
        <v>2.69E-2</v>
      </c>
      <c r="O629" s="12" t="s">
        <v>167</v>
      </c>
    </row>
    <row r="630" spans="1:33" ht="13.8" thickBot="1" x14ac:dyDescent="0.3">
      <c r="A630" s="17" t="s">
        <v>73</v>
      </c>
      <c r="B630" s="8">
        <v>0.14799999999999999</v>
      </c>
      <c r="C630" s="8">
        <v>2.5999999999999999E-2</v>
      </c>
      <c r="D630" s="8">
        <v>2.3800000000000002E-2</v>
      </c>
      <c r="E630" s="8" t="s">
        <v>166</v>
      </c>
      <c r="F630" s="8" t="s">
        <v>167</v>
      </c>
      <c r="G630" s="8" t="s">
        <v>167</v>
      </c>
      <c r="H630" s="8" t="s">
        <v>166</v>
      </c>
      <c r="I630" s="8" t="s">
        <v>167</v>
      </c>
      <c r="J630" s="8" t="s">
        <v>167</v>
      </c>
      <c r="K630" s="8">
        <v>1.17E-2</v>
      </c>
      <c r="L630" s="8">
        <v>7.7000000000000002E-3</v>
      </c>
      <c r="M630" s="8">
        <v>3.8500000000000001E-3</v>
      </c>
      <c r="N630" s="13">
        <f t="shared" si="37"/>
        <v>7.984999999999999E-2</v>
      </c>
      <c r="O630" s="14">
        <f t="shared" si="38"/>
        <v>9.6378654275726436E-2</v>
      </c>
    </row>
    <row r="631" spans="1:33" ht="13.8" thickBot="1" x14ac:dyDescent="0.3">
      <c r="AF631" s="18"/>
      <c r="AG631" s="18"/>
    </row>
    <row r="632" spans="1:33" x14ac:dyDescent="0.25">
      <c r="A632" s="15"/>
      <c r="B632" s="6" t="s">
        <v>21</v>
      </c>
      <c r="C632" s="6" t="s">
        <v>84</v>
      </c>
      <c r="D632" s="6" t="s">
        <v>150</v>
      </c>
      <c r="E632" s="6" t="s">
        <v>22</v>
      </c>
      <c r="F632" s="6" t="s">
        <v>84</v>
      </c>
      <c r="G632" s="6" t="s">
        <v>150</v>
      </c>
      <c r="H632" s="6" t="s">
        <v>23</v>
      </c>
      <c r="I632" s="6" t="s">
        <v>84</v>
      </c>
      <c r="J632" s="6" t="s">
        <v>150</v>
      </c>
      <c r="K632" s="6" t="s">
        <v>24</v>
      </c>
      <c r="L632" s="6" t="s">
        <v>84</v>
      </c>
      <c r="M632" s="6" t="s">
        <v>150</v>
      </c>
      <c r="N632" s="6" t="s">
        <v>25</v>
      </c>
      <c r="O632" s="6" t="s">
        <v>84</v>
      </c>
      <c r="P632" s="6" t="s">
        <v>150</v>
      </c>
      <c r="Q632" s="6" t="s">
        <v>26</v>
      </c>
      <c r="R632" s="6" t="s">
        <v>84</v>
      </c>
      <c r="S632" s="6" t="s">
        <v>150</v>
      </c>
      <c r="T632" s="6" t="s">
        <v>27</v>
      </c>
      <c r="U632" s="6" t="s">
        <v>84</v>
      </c>
      <c r="V632" s="6" t="s">
        <v>150</v>
      </c>
      <c r="W632" s="6" t="s">
        <v>28</v>
      </c>
      <c r="X632" s="6" t="s">
        <v>84</v>
      </c>
      <c r="Y632" s="6" t="s">
        <v>150</v>
      </c>
      <c r="Z632" s="6" t="s">
        <v>29</v>
      </c>
      <c r="AA632" s="6" t="s">
        <v>84</v>
      </c>
      <c r="AB632" s="6" t="s">
        <v>150</v>
      </c>
      <c r="AC632" s="6" t="s">
        <v>30</v>
      </c>
      <c r="AD632" s="6" t="s">
        <v>84</v>
      </c>
      <c r="AE632" s="6" t="s">
        <v>150</v>
      </c>
      <c r="AF632" s="15" t="s">
        <v>168</v>
      </c>
      <c r="AG632" s="26" t="s">
        <v>169</v>
      </c>
    </row>
    <row r="633" spans="1:33" x14ac:dyDescent="0.25">
      <c r="A633" s="16" t="s">
        <v>41</v>
      </c>
      <c r="B633" s="7">
        <v>39.380000000000003</v>
      </c>
      <c r="C633" s="7">
        <v>3.47</v>
      </c>
      <c r="D633" s="7">
        <v>2.9000000000000001E-2</v>
      </c>
      <c r="E633" s="7">
        <v>2796.45</v>
      </c>
      <c r="F633" s="7">
        <v>260.39</v>
      </c>
      <c r="G633" s="7">
        <v>3.1699999999999999E-2</v>
      </c>
      <c r="H633" s="7">
        <v>80.5</v>
      </c>
      <c r="I633" s="7">
        <v>8</v>
      </c>
      <c r="J633" s="7">
        <v>3.1699999999999999E-2</v>
      </c>
      <c r="K633" s="7">
        <v>149.78</v>
      </c>
      <c r="L633" s="7">
        <v>15.82</v>
      </c>
      <c r="M633" s="7">
        <v>4.6100000000000002E-2</v>
      </c>
      <c r="N633" s="7">
        <v>80.489999999999995</v>
      </c>
      <c r="O633" s="7">
        <v>9.02</v>
      </c>
      <c r="P633" s="7">
        <v>3.09E-2</v>
      </c>
      <c r="Q633" s="7">
        <v>238.06</v>
      </c>
      <c r="R633" s="7">
        <v>28.31</v>
      </c>
      <c r="S633" s="7">
        <v>2.2599999999999999E-2</v>
      </c>
      <c r="T633" s="7">
        <v>42.65</v>
      </c>
      <c r="U633" s="7">
        <v>5.4</v>
      </c>
      <c r="V633" s="7">
        <v>2.4199999999999999E-2</v>
      </c>
      <c r="W633" s="7">
        <v>48.46</v>
      </c>
      <c r="X633" s="7">
        <v>6.56</v>
      </c>
      <c r="Y633" s="7">
        <v>4.2000000000000003E-2</v>
      </c>
      <c r="Z633" s="7">
        <v>62.77</v>
      </c>
      <c r="AA633" s="7">
        <v>8.9499999999999993</v>
      </c>
      <c r="AB633" s="7">
        <v>1.5100000000000001E-2</v>
      </c>
      <c r="AC633" s="7">
        <v>63.09</v>
      </c>
      <c r="AD633" s="7">
        <v>9.5500000000000007</v>
      </c>
      <c r="AE633" s="7">
        <v>2.87E-2</v>
      </c>
      <c r="AF633" s="11">
        <f>AVERAGE(B633,E633,H633,K633,N633,Q633,T633,W633,Z633,AC633)</f>
        <v>360.16300000000001</v>
      </c>
      <c r="AG633" s="12">
        <f>STDEV(B633,E633,H633,K633,N633,Q633,T633,W633,Z633,AC633)</f>
        <v>858.20632318613605</v>
      </c>
    </row>
    <row r="634" spans="1:33" x14ac:dyDescent="0.25">
      <c r="A634" s="16" t="s">
        <v>42</v>
      </c>
      <c r="B634" s="7">
        <v>77.91</v>
      </c>
      <c r="C634" s="7">
        <v>6.49</v>
      </c>
      <c r="D634" s="7">
        <v>0.10100000000000001</v>
      </c>
      <c r="E634" s="7">
        <v>2055.36</v>
      </c>
      <c r="F634" s="7">
        <v>181.21</v>
      </c>
      <c r="G634" s="7">
        <v>0.10100000000000001</v>
      </c>
      <c r="H634" s="7">
        <v>125.27</v>
      </c>
      <c r="I634" s="7">
        <v>11.77</v>
      </c>
      <c r="J634" s="7">
        <v>0.10100000000000001</v>
      </c>
      <c r="K634" s="7">
        <v>165.57</v>
      </c>
      <c r="L634" s="7">
        <v>16.55</v>
      </c>
      <c r="M634" s="7">
        <v>9.8100000000000007E-2</v>
      </c>
      <c r="N634" s="7">
        <v>92.71</v>
      </c>
      <c r="O634" s="7">
        <v>9.84</v>
      </c>
      <c r="P634" s="7">
        <v>8.2000000000000003E-2</v>
      </c>
      <c r="Q634" s="7">
        <v>152.62</v>
      </c>
      <c r="R634" s="7">
        <v>17.23</v>
      </c>
      <c r="S634" s="7">
        <v>4.6300000000000001E-2</v>
      </c>
      <c r="T634" s="7">
        <v>103.03</v>
      </c>
      <c r="U634" s="7">
        <v>12.38</v>
      </c>
      <c r="V634" s="7">
        <v>5.8999999999999997E-2</v>
      </c>
      <c r="W634" s="7">
        <v>133.22999999999999</v>
      </c>
      <c r="X634" s="7">
        <v>17.079999999999998</v>
      </c>
      <c r="Y634" s="7">
        <v>0.105</v>
      </c>
      <c r="Z634" s="7">
        <v>98.99</v>
      </c>
      <c r="AA634" s="7">
        <v>13.47</v>
      </c>
      <c r="AB634" s="7">
        <v>3.8399999999999997E-2</v>
      </c>
      <c r="AC634" s="7">
        <v>83.18</v>
      </c>
      <c r="AD634" s="7">
        <v>12.06</v>
      </c>
      <c r="AE634" s="7">
        <v>8.2500000000000004E-2</v>
      </c>
      <c r="AF634" s="11">
        <f t="shared" ref="AF634:AF665" si="39">AVERAGE(B634,E634,H634,K634,N634,Q634,T634,W634,Z634,AC634)</f>
        <v>308.78699999999998</v>
      </c>
      <c r="AG634" s="12">
        <f t="shared" ref="AG634:AG665" si="40">STDEV(B634,E634,H634,K634,N634,Q634,T634,W634,Z634,AC634)</f>
        <v>614.3793559004622</v>
      </c>
    </row>
    <row r="635" spans="1:33" x14ac:dyDescent="0.25">
      <c r="A635" s="16" t="s">
        <v>43</v>
      </c>
      <c r="B635" s="7">
        <v>658.53</v>
      </c>
      <c r="C635" s="7">
        <v>64.27</v>
      </c>
      <c r="D635" s="7">
        <v>67.42</v>
      </c>
      <c r="E635" s="7">
        <v>4653.75</v>
      </c>
      <c r="F635" s="7">
        <v>387.9</v>
      </c>
      <c r="G635" s="7">
        <v>67.78</v>
      </c>
      <c r="H635" s="7">
        <v>1252.6600000000001</v>
      </c>
      <c r="I635" s="7">
        <v>116.98</v>
      </c>
      <c r="J635" s="7">
        <v>67.78</v>
      </c>
      <c r="K635" s="7">
        <v>911.76</v>
      </c>
      <c r="L635" s="7">
        <v>99.57</v>
      </c>
      <c r="M635" s="7">
        <v>78.739999999999995</v>
      </c>
      <c r="N635" s="7">
        <v>932.67</v>
      </c>
      <c r="O635" s="7">
        <v>94.06</v>
      </c>
      <c r="P635" s="7">
        <v>62.18</v>
      </c>
      <c r="Q635" s="7">
        <v>1083.92</v>
      </c>
      <c r="R635" s="7">
        <v>109.42</v>
      </c>
      <c r="S635" s="7">
        <v>34.86</v>
      </c>
      <c r="T635" s="7">
        <v>671.63</v>
      </c>
      <c r="U635" s="7">
        <v>75.2</v>
      </c>
      <c r="V635" s="7">
        <v>45.28</v>
      </c>
      <c r="W635" s="7">
        <v>826.24</v>
      </c>
      <c r="X635" s="7">
        <v>109.65</v>
      </c>
      <c r="Y635" s="7">
        <v>72.06</v>
      </c>
      <c r="Z635" s="7">
        <v>607.46</v>
      </c>
      <c r="AA635" s="7">
        <v>70.83</v>
      </c>
      <c r="AB635" s="7">
        <v>24.55</v>
      </c>
      <c r="AC635" s="7">
        <v>707.96</v>
      </c>
      <c r="AD635" s="7">
        <v>90.86</v>
      </c>
      <c r="AE635" s="7">
        <v>56.36</v>
      </c>
      <c r="AF635" s="11">
        <f t="shared" si="39"/>
        <v>1230.6579999999999</v>
      </c>
      <c r="AG635" s="12">
        <f t="shared" si="40"/>
        <v>1219.9751076677296</v>
      </c>
    </row>
    <row r="636" spans="1:33" x14ac:dyDescent="0.25">
      <c r="A636" s="16" t="s">
        <v>44</v>
      </c>
      <c r="B636" s="7">
        <v>1.69</v>
      </c>
      <c r="C636" s="7">
        <v>0.19</v>
      </c>
      <c r="D636" s="7">
        <v>3.32E-2</v>
      </c>
      <c r="E636" s="7">
        <v>2.46</v>
      </c>
      <c r="F636" s="7">
        <v>0.28999999999999998</v>
      </c>
      <c r="G636" s="7">
        <v>3.4500000000000003E-2</v>
      </c>
      <c r="H636" s="7">
        <v>1.26</v>
      </c>
      <c r="I636" s="7">
        <v>0.17</v>
      </c>
      <c r="J636" s="7">
        <v>3.4500000000000003E-2</v>
      </c>
      <c r="K636" s="7">
        <v>0.98</v>
      </c>
      <c r="L636" s="7">
        <v>0.15</v>
      </c>
      <c r="M636" s="7">
        <v>4.4299999999999999E-2</v>
      </c>
      <c r="N636" s="7">
        <v>2.39</v>
      </c>
      <c r="O636" s="7">
        <v>0.34</v>
      </c>
      <c r="P636" s="7">
        <v>3.2899999999999999E-2</v>
      </c>
      <c r="Q636" s="7">
        <v>1.9</v>
      </c>
      <c r="R636" s="7">
        <v>0.28999999999999998</v>
      </c>
      <c r="S636" s="7">
        <v>1.6899999999999998E-2</v>
      </c>
      <c r="T636" s="7">
        <v>2.61</v>
      </c>
      <c r="U636" s="7">
        <v>0.42</v>
      </c>
      <c r="V636" s="7">
        <v>2.6100000000000002E-2</v>
      </c>
      <c r="W636" s="7">
        <v>1.89</v>
      </c>
      <c r="X636" s="7">
        <v>0.34</v>
      </c>
      <c r="Y636" s="7">
        <v>3.9399999999999998E-2</v>
      </c>
      <c r="Z636" s="7">
        <v>3.3</v>
      </c>
      <c r="AA636" s="7">
        <v>0.6</v>
      </c>
      <c r="AB636" s="7">
        <v>1.4200000000000001E-2</v>
      </c>
      <c r="AC636" s="7">
        <v>1.78</v>
      </c>
      <c r="AD636" s="7">
        <v>0.35</v>
      </c>
      <c r="AE636" s="7">
        <v>2.81E-2</v>
      </c>
      <c r="AF636" s="11">
        <f t="shared" si="39"/>
        <v>2.0260000000000002</v>
      </c>
      <c r="AG636" s="12">
        <f t="shared" si="40"/>
        <v>0.6809829496968165</v>
      </c>
    </row>
    <row r="637" spans="1:33" x14ac:dyDescent="0.25">
      <c r="A637" s="16" t="s">
        <v>45</v>
      </c>
      <c r="B637" s="7">
        <v>202.42</v>
      </c>
      <c r="C637" s="7">
        <v>21.1</v>
      </c>
      <c r="D637" s="7">
        <v>0.33300000000000002</v>
      </c>
      <c r="E637" s="7">
        <v>271.95</v>
      </c>
      <c r="F637" s="7">
        <v>30.09</v>
      </c>
      <c r="G637" s="7">
        <v>0.39600000000000002</v>
      </c>
      <c r="H637" s="7">
        <v>172.66</v>
      </c>
      <c r="I637" s="7">
        <v>20.45</v>
      </c>
      <c r="J637" s="7">
        <v>0.39600000000000002</v>
      </c>
      <c r="K637" s="7">
        <v>176.2</v>
      </c>
      <c r="L637" s="7">
        <v>22.36</v>
      </c>
      <c r="M637" s="7">
        <v>0.54200000000000004</v>
      </c>
      <c r="N637" s="7">
        <v>428.86</v>
      </c>
      <c r="O637" s="7">
        <v>57.08</v>
      </c>
      <c r="P637" s="7">
        <v>0.39400000000000002</v>
      </c>
      <c r="Q637" s="7">
        <v>230.89</v>
      </c>
      <c r="R637" s="7">
        <v>32.68</v>
      </c>
      <c r="S637" s="7">
        <v>0.192</v>
      </c>
      <c r="T637" s="7">
        <v>312.85000000000002</v>
      </c>
      <c r="U637" s="7">
        <v>47.12</v>
      </c>
      <c r="V637" s="7">
        <v>0.254</v>
      </c>
      <c r="W637" s="7">
        <v>692.01</v>
      </c>
      <c r="X637" s="7">
        <v>110.96</v>
      </c>
      <c r="Y637" s="7">
        <v>0.47699999999999998</v>
      </c>
      <c r="Z637" s="7">
        <v>380.92</v>
      </c>
      <c r="AA637" s="7">
        <v>64.680000000000007</v>
      </c>
      <c r="AB637" s="7">
        <v>0.161</v>
      </c>
      <c r="AC637" s="7">
        <v>218.19</v>
      </c>
      <c r="AD637" s="7">
        <v>39.42</v>
      </c>
      <c r="AE637" s="7">
        <v>0.372</v>
      </c>
      <c r="AF637" s="11">
        <f t="shared" si="39"/>
        <v>308.69500000000005</v>
      </c>
      <c r="AG637" s="12">
        <f t="shared" si="40"/>
        <v>159.70581324214001</v>
      </c>
    </row>
    <row r="638" spans="1:33" x14ac:dyDescent="0.25">
      <c r="A638" s="16" t="s">
        <v>46</v>
      </c>
      <c r="B638" s="7">
        <v>467.47</v>
      </c>
      <c r="C638" s="7">
        <v>37.56</v>
      </c>
      <c r="D638" s="7">
        <v>3.0700000000000002E-2</v>
      </c>
      <c r="E638" s="7">
        <v>462.5</v>
      </c>
      <c r="F638" s="7">
        <v>39.369999999999997</v>
      </c>
      <c r="G638" s="7">
        <v>2.52E-2</v>
      </c>
      <c r="H638" s="7">
        <v>404.78</v>
      </c>
      <c r="I638" s="7">
        <v>36.49</v>
      </c>
      <c r="J638" s="7">
        <v>2.52E-2</v>
      </c>
      <c r="K638" s="7">
        <v>363.22</v>
      </c>
      <c r="L638" s="7">
        <v>34.659999999999997</v>
      </c>
      <c r="M638" s="7">
        <v>4.0500000000000001E-2</v>
      </c>
      <c r="N638" s="7">
        <v>386.33</v>
      </c>
      <c r="O638" s="7">
        <v>38.97</v>
      </c>
      <c r="P638" s="7">
        <v>2.7199999999999998E-2</v>
      </c>
      <c r="Q638" s="7">
        <v>397.63</v>
      </c>
      <c r="R638" s="7">
        <v>42.39</v>
      </c>
      <c r="S638" s="7">
        <v>1.49E-2</v>
      </c>
      <c r="T638" s="7">
        <v>416.05</v>
      </c>
      <c r="U638" s="7">
        <v>46.86</v>
      </c>
      <c r="V638" s="7">
        <v>1.6299999999999999E-2</v>
      </c>
      <c r="W638" s="7">
        <v>342.81</v>
      </c>
      <c r="X638" s="7">
        <v>40.78</v>
      </c>
      <c r="Y638" s="7">
        <v>3.61E-2</v>
      </c>
      <c r="Z638" s="7">
        <v>372.62</v>
      </c>
      <c r="AA638" s="7">
        <v>46.72</v>
      </c>
      <c r="AB638" s="7">
        <v>1.1599999999999999E-2</v>
      </c>
      <c r="AC638" s="7">
        <v>399.49</v>
      </c>
      <c r="AD638" s="7">
        <v>52.81</v>
      </c>
      <c r="AE638" s="7">
        <v>2.4400000000000002E-2</v>
      </c>
      <c r="AF638" s="11">
        <f t="shared" si="39"/>
        <v>401.29000000000008</v>
      </c>
      <c r="AG638" s="12">
        <f t="shared" si="40"/>
        <v>39.844329862882901</v>
      </c>
    </row>
    <row r="639" spans="1:33" x14ac:dyDescent="0.25">
      <c r="A639" s="16" t="s">
        <v>47</v>
      </c>
      <c r="B639" s="7">
        <v>15.95</v>
      </c>
      <c r="C639" s="7">
        <v>2.11</v>
      </c>
      <c r="D639" s="7">
        <v>1.29</v>
      </c>
      <c r="E639" s="7">
        <v>16.010000000000002</v>
      </c>
      <c r="F639" s="7">
        <v>2.19</v>
      </c>
      <c r="G639" s="7">
        <v>1.28</v>
      </c>
      <c r="H639" s="7">
        <v>8.15</v>
      </c>
      <c r="I639" s="7">
        <v>1.4</v>
      </c>
      <c r="J639" s="7">
        <v>1.28</v>
      </c>
      <c r="K639" s="7">
        <v>2.84</v>
      </c>
      <c r="L639" s="7">
        <v>1.1200000000000001</v>
      </c>
      <c r="M639" s="7">
        <v>1.49</v>
      </c>
      <c r="N639" s="7">
        <v>3.06</v>
      </c>
      <c r="O639" s="7">
        <v>0.76</v>
      </c>
      <c r="P639" s="7">
        <v>1.18</v>
      </c>
      <c r="Q639" s="7">
        <v>3.42</v>
      </c>
      <c r="R639" s="7">
        <v>0.64</v>
      </c>
      <c r="S639" s="7">
        <v>0.63700000000000001</v>
      </c>
      <c r="T639" s="7">
        <v>1.86</v>
      </c>
      <c r="U639" s="7">
        <v>0.59</v>
      </c>
      <c r="V639" s="7">
        <v>0.83299999999999996</v>
      </c>
      <c r="W639" s="7">
        <v>7.78</v>
      </c>
      <c r="X639" s="7">
        <v>1.91</v>
      </c>
      <c r="Y639" s="7">
        <v>1.36</v>
      </c>
      <c r="Z639" s="7">
        <v>2.69</v>
      </c>
      <c r="AA639" s="7">
        <v>0.56000000000000005</v>
      </c>
      <c r="AB639" s="7">
        <v>0.45100000000000001</v>
      </c>
      <c r="AC639" s="7">
        <v>8.99</v>
      </c>
      <c r="AD639" s="7">
        <v>1.9</v>
      </c>
      <c r="AE639" s="7">
        <v>1.06</v>
      </c>
      <c r="AF639" s="11">
        <f t="shared" si="39"/>
        <v>7.0750000000000002</v>
      </c>
      <c r="AG639" s="12">
        <f t="shared" si="40"/>
        <v>5.3516212496775228</v>
      </c>
    </row>
    <row r="640" spans="1:33" x14ac:dyDescent="0.25">
      <c r="A640" s="16" t="s">
        <v>48</v>
      </c>
      <c r="B640" s="7">
        <v>88.66</v>
      </c>
      <c r="C640" s="7">
        <v>8.7899999999999991</v>
      </c>
      <c r="D640" s="7">
        <v>0.32100000000000001</v>
      </c>
      <c r="E640" s="7">
        <v>105.77</v>
      </c>
      <c r="F640" s="7">
        <v>11.13</v>
      </c>
      <c r="G640" s="7">
        <v>0.31900000000000001</v>
      </c>
      <c r="H640" s="7">
        <v>88.37</v>
      </c>
      <c r="I640" s="7">
        <v>9.8800000000000008</v>
      </c>
      <c r="J640" s="7">
        <v>0.31900000000000001</v>
      </c>
      <c r="K640" s="7">
        <v>92.18</v>
      </c>
      <c r="L640" s="7">
        <v>10.95</v>
      </c>
      <c r="M640" s="7">
        <v>0.375</v>
      </c>
      <c r="N640" s="7">
        <v>95.42</v>
      </c>
      <c r="O640" s="7">
        <v>11.99</v>
      </c>
      <c r="P640" s="7">
        <v>0.29299999999999998</v>
      </c>
      <c r="Q640" s="7">
        <v>168.04</v>
      </c>
      <c r="R640" s="7">
        <v>22.35</v>
      </c>
      <c r="S640" s="7">
        <v>0.16300000000000001</v>
      </c>
      <c r="T640" s="7">
        <v>92.15</v>
      </c>
      <c r="U640" s="7">
        <v>12.98</v>
      </c>
      <c r="V640" s="7">
        <v>0.216</v>
      </c>
      <c r="W640" s="7">
        <v>89.47</v>
      </c>
      <c r="X640" s="7">
        <v>13.34</v>
      </c>
      <c r="Y640" s="7">
        <v>0.33600000000000002</v>
      </c>
      <c r="Z640" s="7">
        <v>98.71</v>
      </c>
      <c r="AA640" s="7">
        <v>15.52</v>
      </c>
      <c r="AB640" s="7">
        <v>0.11600000000000001</v>
      </c>
      <c r="AC640" s="7">
        <v>94.55</v>
      </c>
      <c r="AD640" s="7">
        <v>15.69</v>
      </c>
      <c r="AE640" s="7">
        <v>0.25700000000000001</v>
      </c>
      <c r="AF640" s="11">
        <f t="shared" si="39"/>
        <v>101.33200000000001</v>
      </c>
      <c r="AG640" s="12">
        <f t="shared" si="40"/>
        <v>24.025087720963636</v>
      </c>
    </row>
    <row r="641" spans="1:33" x14ac:dyDescent="0.25">
      <c r="A641" s="16" t="s">
        <v>49</v>
      </c>
      <c r="B641" s="7">
        <v>24.15</v>
      </c>
      <c r="C641" s="7">
        <v>1.62</v>
      </c>
      <c r="D641" s="7">
        <v>1.8200000000000001E-2</v>
      </c>
      <c r="E641" s="7">
        <v>24.85</v>
      </c>
      <c r="F641" s="7">
        <v>1.75</v>
      </c>
      <c r="G641" s="7">
        <v>1.15E-2</v>
      </c>
      <c r="H641" s="7">
        <v>23.59</v>
      </c>
      <c r="I641" s="7">
        <v>1.75</v>
      </c>
      <c r="J641" s="7">
        <v>1.15E-2</v>
      </c>
      <c r="K641" s="7">
        <v>25.04</v>
      </c>
      <c r="L641" s="7">
        <v>1.97</v>
      </c>
      <c r="M641" s="7">
        <v>2.5700000000000001E-2</v>
      </c>
      <c r="N641" s="7">
        <v>24.69</v>
      </c>
      <c r="O641" s="7">
        <v>2.0099999999999998</v>
      </c>
      <c r="P641" s="7">
        <v>1.49E-2</v>
      </c>
      <c r="Q641" s="7">
        <v>25.2</v>
      </c>
      <c r="R641" s="7">
        <v>2.15</v>
      </c>
      <c r="S641" s="7">
        <v>9.6799999999999994E-3</v>
      </c>
      <c r="T641" s="7">
        <v>24.05</v>
      </c>
      <c r="U641" s="7">
        <v>2.16</v>
      </c>
      <c r="V641" s="7">
        <v>1.14E-2</v>
      </c>
      <c r="W641" s="7">
        <v>24.51</v>
      </c>
      <c r="X641" s="7">
        <v>2.35</v>
      </c>
      <c r="Y641" s="7">
        <v>1.5299999999999999E-2</v>
      </c>
      <c r="Z641" s="7">
        <v>24.53</v>
      </c>
      <c r="AA641" s="7">
        <v>2.42</v>
      </c>
      <c r="AB641" s="7">
        <v>9.6100000000000005E-3</v>
      </c>
      <c r="AC641" s="7">
        <v>26.43</v>
      </c>
      <c r="AD641" s="7">
        <v>2.73</v>
      </c>
      <c r="AE641" s="7">
        <v>1.17E-2</v>
      </c>
      <c r="AF641" s="11">
        <f t="shared" si="39"/>
        <v>24.704000000000001</v>
      </c>
      <c r="AG641" s="12">
        <f t="shared" si="40"/>
        <v>0.77481467318177288</v>
      </c>
    </row>
    <row r="642" spans="1:33" x14ac:dyDescent="0.25">
      <c r="A642" s="16" t="s">
        <v>50</v>
      </c>
      <c r="B642" s="7">
        <v>79.42</v>
      </c>
      <c r="C642" s="7">
        <v>10.42</v>
      </c>
      <c r="D642" s="7">
        <v>5.45E-2</v>
      </c>
      <c r="E642" s="7">
        <v>75.52</v>
      </c>
      <c r="F642" s="7">
        <v>10.53</v>
      </c>
      <c r="G642" s="7">
        <v>5.11E-2</v>
      </c>
      <c r="H642" s="7">
        <v>69.94</v>
      </c>
      <c r="I642" s="7">
        <v>10.36</v>
      </c>
      <c r="J642" s="7">
        <v>5.11E-2</v>
      </c>
      <c r="K642" s="7">
        <v>67</v>
      </c>
      <c r="L642" s="7">
        <v>10.56</v>
      </c>
      <c r="M642" s="7">
        <v>9.8900000000000002E-2</v>
      </c>
      <c r="N642" s="7">
        <v>70.19</v>
      </c>
      <c r="O642" s="7">
        <v>11.63</v>
      </c>
      <c r="P642" s="7">
        <v>7.8200000000000006E-2</v>
      </c>
      <c r="Q642" s="7">
        <v>72.48</v>
      </c>
      <c r="R642" s="7">
        <v>12.68</v>
      </c>
      <c r="S642" s="7">
        <v>5.6300000000000003E-2</v>
      </c>
      <c r="T642" s="7">
        <v>63.88</v>
      </c>
      <c r="U642" s="7">
        <v>11.81</v>
      </c>
      <c r="V642" s="7">
        <v>5.9200000000000003E-2</v>
      </c>
      <c r="W642" s="7">
        <v>69.989999999999995</v>
      </c>
      <c r="X642" s="7">
        <v>13.72</v>
      </c>
      <c r="Y642" s="7">
        <v>6.7799999999999999E-2</v>
      </c>
      <c r="Z642" s="7">
        <v>63.37</v>
      </c>
      <c r="AA642" s="7">
        <v>12.98</v>
      </c>
      <c r="AB642" s="7">
        <v>4.1700000000000001E-2</v>
      </c>
      <c r="AC642" s="7">
        <v>70.150000000000006</v>
      </c>
      <c r="AD642" s="7">
        <v>15.12</v>
      </c>
      <c r="AE642" s="7">
        <v>7.1199999999999999E-2</v>
      </c>
      <c r="AF642" s="11">
        <f t="shared" si="39"/>
        <v>70.193999999999988</v>
      </c>
      <c r="AG642" s="12">
        <f t="shared" si="40"/>
        <v>4.8927887980396436</v>
      </c>
    </row>
    <row r="643" spans="1:33" x14ac:dyDescent="0.25">
      <c r="A643" s="16" t="s">
        <v>51</v>
      </c>
      <c r="B643" s="7">
        <v>1.56</v>
      </c>
      <c r="C643" s="7">
        <v>0.26</v>
      </c>
      <c r="D643" s="7">
        <v>0.13900000000000001</v>
      </c>
      <c r="E643" s="7">
        <v>3.36</v>
      </c>
      <c r="F643" s="7">
        <v>0.49</v>
      </c>
      <c r="G643" s="7">
        <v>0.159</v>
      </c>
      <c r="H643" s="7">
        <v>1.89</v>
      </c>
      <c r="I643" s="7">
        <v>0.33</v>
      </c>
      <c r="J643" s="7">
        <v>0.159</v>
      </c>
      <c r="K643" s="7">
        <v>0.92</v>
      </c>
      <c r="L643" s="7">
        <v>0.24</v>
      </c>
      <c r="M643" s="7">
        <v>0.14199999999999999</v>
      </c>
      <c r="N643" s="7">
        <v>0.52</v>
      </c>
      <c r="O643" s="7">
        <v>0.13</v>
      </c>
      <c r="P643" s="7">
        <v>0.151</v>
      </c>
      <c r="Q643" s="7">
        <v>2.3199999999999998</v>
      </c>
      <c r="R643" s="7">
        <v>0.39</v>
      </c>
      <c r="S643" s="7">
        <v>7.8899999999999998E-2</v>
      </c>
      <c r="T643" s="7">
        <v>0.34699999999999998</v>
      </c>
      <c r="U643" s="7">
        <v>0.1</v>
      </c>
      <c r="V643" s="7">
        <v>8.8499999999999995E-2</v>
      </c>
      <c r="W643" s="7">
        <v>0.65</v>
      </c>
      <c r="X643" s="7">
        <v>0.24</v>
      </c>
      <c r="Y643" s="7">
        <v>0.14199999999999999</v>
      </c>
      <c r="Z643" s="7" t="s">
        <v>166</v>
      </c>
      <c r="AA643" s="7" t="s">
        <v>167</v>
      </c>
      <c r="AB643" s="7" t="s">
        <v>167</v>
      </c>
      <c r="AC643" s="7">
        <v>1.23</v>
      </c>
      <c r="AD643" s="7">
        <v>0.28000000000000003</v>
      </c>
      <c r="AE643" s="7">
        <v>0.13700000000000001</v>
      </c>
      <c r="AF643" s="11">
        <f t="shared" si="39"/>
        <v>1.421888888888889</v>
      </c>
      <c r="AG643" s="12">
        <f t="shared" si="40"/>
        <v>0.97816134206536187</v>
      </c>
    </row>
    <row r="644" spans="1:33" x14ac:dyDescent="0.25">
      <c r="A644" s="16" t="s">
        <v>52</v>
      </c>
      <c r="B644" s="7">
        <v>12.17</v>
      </c>
      <c r="C644" s="7">
        <v>1.1599999999999999</v>
      </c>
      <c r="D644" s="7">
        <v>0.28999999999999998</v>
      </c>
      <c r="E644" s="7">
        <v>18.79</v>
      </c>
      <c r="F644" s="7">
        <v>1.75</v>
      </c>
      <c r="G644" s="7">
        <v>0.28199999999999997</v>
      </c>
      <c r="H644" s="7">
        <v>15.89</v>
      </c>
      <c r="I644" s="7">
        <v>1.61</v>
      </c>
      <c r="J644" s="7">
        <v>0.28199999999999997</v>
      </c>
      <c r="K644" s="7">
        <v>6.75</v>
      </c>
      <c r="L644" s="7">
        <v>0.91</v>
      </c>
      <c r="M644" s="7">
        <v>0.30499999999999999</v>
      </c>
      <c r="N644" s="7">
        <v>10.45</v>
      </c>
      <c r="O644" s="7">
        <v>1.1299999999999999</v>
      </c>
      <c r="P644" s="7">
        <v>0.26500000000000001</v>
      </c>
      <c r="Q644" s="7">
        <v>26.24</v>
      </c>
      <c r="R644" s="7">
        <v>2.8</v>
      </c>
      <c r="S644" s="7">
        <v>0.13</v>
      </c>
      <c r="T644" s="7">
        <v>7.35</v>
      </c>
      <c r="U644" s="7">
        <v>0.89</v>
      </c>
      <c r="V644" s="7">
        <v>0.16</v>
      </c>
      <c r="W644" s="7">
        <v>7.85</v>
      </c>
      <c r="X644" s="7">
        <v>1.22</v>
      </c>
      <c r="Y644" s="7">
        <v>0.28799999999999998</v>
      </c>
      <c r="Z644" s="7">
        <v>6.57</v>
      </c>
      <c r="AA644" s="7">
        <v>0.82</v>
      </c>
      <c r="AB644" s="7">
        <v>8.8700000000000001E-2</v>
      </c>
      <c r="AC644" s="7">
        <v>12.28</v>
      </c>
      <c r="AD644" s="7">
        <v>1.62</v>
      </c>
      <c r="AE644" s="7">
        <v>0.248</v>
      </c>
      <c r="AF644" s="11">
        <f t="shared" si="39"/>
        <v>12.433999999999997</v>
      </c>
      <c r="AG644" s="12">
        <f t="shared" si="40"/>
        <v>6.3292306009498542</v>
      </c>
    </row>
    <row r="645" spans="1:33" x14ac:dyDescent="0.25">
      <c r="A645" s="16" t="s">
        <v>53</v>
      </c>
      <c r="B645" s="7">
        <v>18.239999999999998</v>
      </c>
      <c r="C645" s="7">
        <v>1.3</v>
      </c>
      <c r="D645" s="7">
        <v>3.4700000000000002E-2</v>
      </c>
      <c r="E645" s="7">
        <v>22.91</v>
      </c>
      <c r="F645" s="7">
        <v>1.7</v>
      </c>
      <c r="G645" s="7">
        <v>2.58E-2</v>
      </c>
      <c r="H645" s="7">
        <v>14.17</v>
      </c>
      <c r="I645" s="7">
        <v>1.1299999999999999</v>
      </c>
      <c r="J645" s="7">
        <v>2.58E-2</v>
      </c>
      <c r="K645" s="7">
        <v>13.09</v>
      </c>
      <c r="L645" s="7">
        <v>1.1299999999999999</v>
      </c>
      <c r="M645" s="7">
        <v>0</v>
      </c>
      <c r="N645" s="7">
        <v>14.79</v>
      </c>
      <c r="O645" s="7">
        <v>1.28</v>
      </c>
      <c r="P645" s="7">
        <v>2.53E-2</v>
      </c>
      <c r="Q645" s="7">
        <v>15.09</v>
      </c>
      <c r="R645" s="7">
        <v>1.37</v>
      </c>
      <c r="S645" s="7">
        <v>1.0800000000000001E-2</v>
      </c>
      <c r="T645" s="7">
        <v>14.42</v>
      </c>
      <c r="U645" s="7">
        <v>1.39</v>
      </c>
      <c r="V645" s="7">
        <v>1.95E-2</v>
      </c>
      <c r="W645" s="7">
        <v>11.48</v>
      </c>
      <c r="X645" s="7">
        <v>1.22</v>
      </c>
      <c r="Y645" s="7">
        <v>3.8100000000000002E-2</v>
      </c>
      <c r="Z645" s="7">
        <v>16.22</v>
      </c>
      <c r="AA645" s="7">
        <v>1.7</v>
      </c>
      <c r="AB645" s="7">
        <v>9.9100000000000004E-3</v>
      </c>
      <c r="AC645" s="7">
        <v>13.81</v>
      </c>
      <c r="AD645" s="7">
        <v>1.54</v>
      </c>
      <c r="AE645" s="7">
        <v>1.8800000000000001E-2</v>
      </c>
      <c r="AF645" s="11">
        <f t="shared" si="39"/>
        <v>15.422000000000001</v>
      </c>
      <c r="AG645" s="12">
        <f t="shared" si="40"/>
        <v>3.1851279409154087</v>
      </c>
    </row>
    <row r="646" spans="1:33" x14ac:dyDescent="0.25">
      <c r="A646" s="16" t="s">
        <v>54</v>
      </c>
      <c r="B646" s="7" t="s">
        <v>166</v>
      </c>
      <c r="C646" s="7" t="s">
        <v>167</v>
      </c>
      <c r="D646" s="7" t="s">
        <v>167</v>
      </c>
      <c r="E646" s="7" t="s">
        <v>166</v>
      </c>
      <c r="F646" s="7" t="s">
        <v>167</v>
      </c>
      <c r="G646" s="7" t="s">
        <v>167</v>
      </c>
      <c r="H646" s="7" t="s">
        <v>166</v>
      </c>
      <c r="I646" s="7" t="s">
        <v>167</v>
      </c>
      <c r="J646" s="7" t="s">
        <v>167</v>
      </c>
      <c r="K646" s="7">
        <v>0.98</v>
      </c>
      <c r="L646" s="7">
        <v>0.64</v>
      </c>
      <c r="M646" s="7">
        <v>0.92800000000000005</v>
      </c>
      <c r="N646" s="7" t="s">
        <v>166</v>
      </c>
      <c r="O646" s="7" t="s">
        <v>167</v>
      </c>
      <c r="P646" s="7" t="s">
        <v>167</v>
      </c>
      <c r="Q646" s="7">
        <v>0.57999999999999996</v>
      </c>
      <c r="R646" s="7">
        <v>0.21</v>
      </c>
      <c r="S646" s="7">
        <v>0.41</v>
      </c>
      <c r="T646" s="7" t="s">
        <v>166</v>
      </c>
      <c r="U646" s="7" t="s">
        <v>167</v>
      </c>
      <c r="V646" s="7" t="s">
        <v>167</v>
      </c>
      <c r="W646" s="7">
        <v>1.43</v>
      </c>
      <c r="X646" s="7">
        <v>0.73</v>
      </c>
      <c r="Y646" s="7">
        <v>0.81299999999999994</v>
      </c>
      <c r="Z646" s="7">
        <v>0.43</v>
      </c>
      <c r="AA646" s="7">
        <v>0.16</v>
      </c>
      <c r="AB646" s="7">
        <v>0.28899999999999998</v>
      </c>
      <c r="AC646" s="7">
        <v>1.3</v>
      </c>
      <c r="AD646" s="7">
        <v>0.41</v>
      </c>
      <c r="AE646" s="7">
        <v>0.63100000000000001</v>
      </c>
      <c r="AF646" s="11">
        <f t="shared" si="39"/>
        <v>0.94400000000000017</v>
      </c>
      <c r="AG646" s="12">
        <f t="shared" si="40"/>
        <v>0.4361536426535948</v>
      </c>
    </row>
    <row r="647" spans="1:33" x14ac:dyDescent="0.25">
      <c r="A647" s="16" t="s">
        <v>55</v>
      </c>
      <c r="B647" s="7">
        <v>0.04</v>
      </c>
      <c r="C647" s="7">
        <v>0.01</v>
      </c>
      <c r="D647" s="7">
        <v>5.4999999999999997E-3</v>
      </c>
      <c r="E647" s="7">
        <v>1.22</v>
      </c>
      <c r="F647" s="7">
        <v>0.15</v>
      </c>
      <c r="G647" s="7">
        <v>1.06E-2</v>
      </c>
      <c r="H647" s="7">
        <v>0.10199999999999999</v>
      </c>
      <c r="I647" s="7">
        <v>0.02</v>
      </c>
      <c r="J647" s="7">
        <v>1.06E-2</v>
      </c>
      <c r="K647" s="7">
        <v>0.312</v>
      </c>
      <c r="L647" s="7">
        <v>5.5E-2</v>
      </c>
      <c r="M647" s="7">
        <v>1.3100000000000001E-2</v>
      </c>
      <c r="N647" s="7">
        <v>2.3099999999999999E-2</v>
      </c>
      <c r="O647" s="7">
        <v>6.4000000000000003E-3</v>
      </c>
      <c r="P647" s="7">
        <v>3.9399999999999999E-3</v>
      </c>
      <c r="Q647" s="7">
        <v>2.93</v>
      </c>
      <c r="R647" s="7">
        <v>0.44</v>
      </c>
      <c r="S647" s="7">
        <v>3.46E-3</v>
      </c>
      <c r="T647" s="7" t="s">
        <v>166</v>
      </c>
      <c r="U647" s="7" t="s">
        <v>167</v>
      </c>
      <c r="V647" s="7" t="s">
        <v>167</v>
      </c>
      <c r="W647" s="7">
        <v>0.439</v>
      </c>
      <c r="X647" s="7">
        <v>9.0999999999999998E-2</v>
      </c>
      <c r="Y647" s="7">
        <v>1.11E-2</v>
      </c>
      <c r="Z647" s="7">
        <v>4.4999999999999997E-3</v>
      </c>
      <c r="AA647" s="7">
        <v>2.5999999999999999E-3</v>
      </c>
      <c r="AB647" s="7">
        <v>3.98E-3</v>
      </c>
      <c r="AC647" s="7">
        <v>1.8200000000000001E-2</v>
      </c>
      <c r="AD647" s="7">
        <v>7.4000000000000003E-3</v>
      </c>
      <c r="AE647" s="7">
        <v>6.8100000000000001E-3</v>
      </c>
      <c r="AF647" s="11">
        <f t="shared" si="39"/>
        <v>0.56542222222222227</v>
      </c>
      <c r="AG647" s="12">
        <f t="shared" si="40"/>
        <v>0.96817699153845038</v>
      </c>
    </row>
    <row r="648" spans="1:33" x14ac:dyDescent="0.25">
      <c r="A648" s="16" t="s">
        <v>56</v>
      </c>
      <c r="B648" s="7">
        <v>1.4999999999999999E-2</v>
      </c>
      <c r="C648" s="7">
        <v>0.01</v>
      </c>
      <c r="D648" s="7">
        <v>1.3100000000000001E-2</v>
      </c>
      <c r="E648" s="7">
        <v>0.47399999999999998</v>
      </c>
      <c r="F648" s="7">
        <v>6.0999999999999999E-2</v>
      </c>
      <c r="G648" s="7">
        <v>6.8999999999999999E-3</v>
      </c>
      <c r="H648" s="7">
        <v>2.4</v>
      </c>
      <c r="I648" s="7">
        <v>0.27</v>
      </c>
      <c r="J648" s="7">
        <v>6.8999999999999999E-3</v>
      </c>
      <c r="K648" s="7">
        <v>4.3999999999999997E-2</v>
      </c>
      <c r="L648" s="7">
        <v>2.3E-2</v>
      </c>
      <c r="M648" s="7">
        <v>1.9099999999999999E-2</v>
      </c>
      <c r="N648" s="7">
        <v>3.1E-2</v>
      </c>
      <c r="O648" s="7">
        <v>1.2E-2</v>
      </c>
      <c r="P648" s="7">
        <v>1.41E-2</v>
      </c>
      <c r="Q648" s="7">
        <v>0.156</v>
      </c>
      <c r="R648" s="7">
        <v>2.5000000000000001E-2</v>
      </c>
      <c r="S648" s="7">
        <v>1.2E-2</v>
      </c>
      <c r="T648" s="7" t="s">
        <v>166</v>
      </c>
      <c r="U648" s="7" t="s">
        <v>167</v>
      </c>
      <c r="V648" s="7" t="s">
        <v>167</v>
      </c>
      <c r="W648" s="7">
        <v>0.159</v>
      </c>
      <c r="X648" s="7">
        <v>5.0999999999999997E-2</v>
      </c>
      <c r="Y648" s="7">
        <v>1.03E-2</v>
      </c>
      <c r="Z648" s="7" t="s">
        <v>166</v>
      </c>
      <c r="AA648" s="7">
        <v>4.3E-3</v>
      </c>
      <c r="AB648" s="7">
        <v>1.0500000000000001E-2</v>
      </c>
      <c r="AC648" s="7">
        <v>5.3999999999999999E-2</v>
      </c>
      <c r="AD648" s="7">
        <v>1.7999999999999999E-2</v>
      </c>
      <c r="AE648" s="7">
        <v>1.4200000000000001E-2</v>
      </c>
      <c r="AF648" s="11">
        <f t="shared" si="39"/>
        <v>0.41662499999999997</v>
      </c>
      <c r="AG648" s="12">
        <f t="shared" si="40"/>
        <v>0.81518796035901175</v>
      </c>
    </row>
    <row r="649" spans="1:33" x14ac:dyDescent="0.25">
      <c r="A649" s="16" t="s">
        <v>57</v>
      </c>
      <c r="B649" s="7" t="s">
        <v>166</v>
      </c>
      <c r="C649" s="7" t="s">
        <v>167</v>
      </c>
      <c r="D649" s="7" t="s">
        <v>167</v>
      </c>
      <c r="E649" s="7">
        <v>4.1000000000000002E-2</v>
      </c>
      <c r="F649" s="7">
        <v>1.2E-2</v>
      </c>
      <c r="G649" s="7">
        <v>1.5299999999999999E-2</v>
      </c>
      <c r="H649" s="7">
        <v>1.6799999999999999E-2</v>
      </c>
      <c r="I649" s="7">
        <v>8.2000000000000007E-3</v>
      </c>
      <c r="J649" s="7">
        <v>1.5299999999999999E-2</v>
      </c>
      <c r="K649" s="7">
        <v>4.5999999999999999E-2</v>
      </c>
      <c r="L649" s="7">
        <v>1.6E-2</v>
      </c>
      <c r="M649" s="7">
        <v>0</v>
      </c>
      <c r="N649" s="7" t="s">
        <v>166</v>
      </c>
      <c r="O649" s="7" t="s">
        <v>167</v>
      </c>
      <c r="P649" s="7" t="s">
        <v>167</v>
      </c>
      <c r="Q649" s="7">
        <v>3.3799999999999997E-2</v>
      </c>
      <c r="R649" s="7">
        <v>7.1999999999999998E-3</v>
      </c>
      <c r="S649" s="7">
        <v>4.6600000000000001E-3</v>
      </c>
      <c r="T649" s="7">
        <v>5.4000000000000003E-3</v>
      </c>
      <c r="U649" s="7">
        <v>4.0000000000000001E-3</v>
      </c>
      <c r="V649" s="7">
        <v>4.7200000000000002E-3</v>
      </c>
      <c r="W649" s="7">
        <v>3.6999999999999998E-2</v>
      </c>
      <c r="X649" s="7">
        <v>1.7999999999999999E-2</v>
      </c>
      <c r="Y649" s="7">
        <v>7.9900000000000006E-3</v>
      </c>
      <c r="Z649" s="7">
        <v>1.9E-3</v>
      </c>
      <c r="AA649" s="7">
        <v>1.1999999999999999E-3</v>
      </c>
      <c r="AB649" s="7">
        <v>0</v>
      </c>
      <c r="AC649" s="7">
        <v>1.7999999999999999E-2</v>
      </c>
      <c r="AD649" s="7">
        <v>6.8999999999999999E-3</v>
      </c>
      <c r="AE649" s="7">
        <v>4.1399999999999996E-3</v>
      </c>
      <c r="AF649" s="11">
        <f t="shared" si="39"/>
        <v>2.4987499999999999E-2</v>
      </c>
      <c r="AG649" s="12">
        <f t="shared" si="40"/>
        <v>1.6700935602534366E-2</v>
      </c>
    </row>
    <row r="650" spans="1:33" x14ac:dyDescent="0.25">
      <c r="A650" s="16" t="s">
        <v>58</v>
      </c>
      <c r="B650" s="7" t="s">
        <v>166</v>
      </c>
      <c r="C650" s="7" t="s">
        <v>167</v>
      </c>
      <c r="D650" s="7" t="s">
        <v>167</v>
      </c>
      <c r="E650" s="7" t="s">
        <v>166</v>
      </c>
      <c r="F650" s="7" t="s">
        <v>167</v>
      </c>
      <c r="G650" s="7" t="s">
        <v>167</v>
      </c>
      <c r="H650" s="7">
        <v>2.5000000000000001E-2</v>
      </c>
      <c r="I650" s="7">
        <v>1.7999999999999999E-2</v>
      </c>
      <c r="J650" s="7">
        <v>5.1200000000000002E-2</v>
      </c>
      <c r="K650" s="7">
        <v>0.158</v>
      </c>
      <c r="L650" s="7">
        <v>6.9000000000000006E-2</v>
      </c>
      <c r="M650" s="7">
        <v>4.3299999999999998E-2</v>
      </c>
      <c r="N650" s="7" t="s">
        <v>166</v>
      </c>
      <c r="O650" s="7" t="s">
        <v>167</v>
      </c>
      <c r="P650" s="7" t="s">
        <v>167</v>
      </c>
      <c r="Q650" s="7">
        <v>0.111</v>
      </c>
      <c r="R650" s="7">
        <v>2.5999999999999999E-2</v>
      </c>
      <c r="S650" s="7">
        <v>1.7500000000000002E-2</v>
      </c>
      <c r="T650" s="7" t="s">
        <v>166</v>
      </c>
      <c r="U650" s="7" t="s">
        <v>167</v>
      </c>
      <c r="V650" s="7" t="s">
        <v>167</v>
      </c>
      <c r="W650" s="7" t="s">
        <v>166</v>
      </c>
      <c r="X650" s="7" t="s">
        <v>167</v>
      </c>
      <c r="Y650" s="7" t="s">
        <v>167</v>
      </c>
      <c r="Z650" s="7">
        <v>2.5000000000000001E-2</v>
      </c>
      <c r="AA650" s="7">
        <v>1.2999999999999999E-2</v>
      </c>
      <c r="AB650" s="7">
        <v>1.84E-2</v>
      </c>
      <c r="AC650" s="7">
        <v>4.8000000000000001E-2</v>
      </c>
      <c r="AD650" s="7">
        <v>2.7E-2</v>
      </c>
      <c r="AE650" s="7">
        <v>3.15E-2</v>
      </c>
      <c r="AF650" s="11">
        <f t="shared" si="39"/>
        <v>7.3399999999999993E-2</v>
      </c>
      <c r="AG650" s="12">
        <f t="shared" si="40"/>
        <v>5.8951675124630683E-2</v>
      </c>
    </row>
    <row r="651" spans="1:33" x14ac:dyDescent="0.25">
      <c r="A651" s="16" t="s">
        <v>59</v>
      </c>
      <c r="B651" s="7" t="s">
        <v>166</v>
      </c>
      <c r="C651" s="7" t="s">
        <v>167</v>
      </c>
      <c r="D651" s="7" t="s">
        <v>167</v>
      </c>
      <c r="E651" s="7" t="s">
        <v>166</v>
      </c>
      <c r="F651" s="7" t="s">
        <v>167</v>
      </c>
      <c r="G651" s="7" t="s">
        <v>167</v>
      </c>
      <c r="H651" s="7">
        <v>6.7000000000000004E-2</v>
      </c>
      <c r="I651" s="7">
        <v>2.5999999999999999E-2</v>
      </c>
      <c r="J651" s="7">
        <v>3.3099999999999997E-2</v>
      </c>
      <c r="K651" s="7" t="s">
        <v>166</v>
      </c>
      <c r="L651" s="7" t="s">
        <v>167</v>
      </c>
      <c r="M651" s="7" t="s">
        <v>167</v>
      </c>
      <c r="N651" s="7">
        <v>5.3999999999999999E-2</v>
      </c>
      <c r="O651" s="7">
        <v>1.9E-2</v>
      </c>
      <c r="P651" s="7">
        <v>2.1299999999999999E-2</v>
      </c>
      <c r="Q651" s="7">
        <v>8.3000000000000004E-2</v>
      </c>
      <c r="R651" s="7">
        <v>1.9E-2</v>
      </c>
      <c r="S651" s="7">
        <v>1.7399999999999999E-2</v>
      </c>
      <c r="T651" s="7" t="s">
        <v>166</v>
      </c>
      <c r="U651" s="7" t="s">
        <v>167</v>
      </c>
      <c r="V651" s="7" t="s">
        <v>167</v>
      </c>
      <c r="W651" s="7" t="s">
        <v>166</v>
      </c>
      <c r="X651" s="7" t="s">
        <v>167</v>
      </c>
      <c r="Y651" s="7" t="s">
        <v>167</v>
      </c>
      <c r="Z651" s="7" t="s">
        <v>166</v>
      </c>
      <c r="AA651" s="7" t="s">
        <v>167</v>
      </c>
      <c r="AB651" s="7" t="s">
        <v>167</v>
      </c>
      <c r="AC651" s="7">
        <v>1.04E-2</v>
      </c>
      <c r="AD651" s="7">
        <v>7.4999999999999997E-3</v>
      </c>
      <c r="AE651" s="7">
        <v>0</v>
      </c>
      <c r="AF651" s="11">
        <f t="shared" si="39"/>
        <v>5.3600000000000002E-2</v>
      </c>
      <c r="AG651" s="12">
        <f t="shared" si="40"/>
        <v>3.1146535387851188E-2</v>
      </c>
    </row>
    <row r="652" spans="1:33" x14ac:dyDescent="0.25">
      <c r="A652" s="16" t="s">
        <v>60</v>
      </c>
      <c r="B652" s="7" t="s">
        <v>166</v>
      </c>
      <c r="C652" s="7" t="s">
        <v>167</v>
      </c>
      <c r="D652" s="7" t="s">
        <v>167</v>
      </c>
      <c r="E652" s="7">
        <v>0.51</v>
      </c>
      <c r="F652" s="7">
        <v>0.23</v>
      </c>
      <c r="G652" s="7">
        <v>0.315</v>
      </c>
      <c r="H652" s="7" t="s">
        <v>166</v>
      </c>
      <c r="I652" s="7" t="s">
        <v>167</v>
      </c>
      <c r="J652" s="7" t="s">
        <v>167</v>
      </c>
      <c r="K652" s="7" t="s">
        <v>166</v>
      </c>
      <c r="L652" s="7" t="s">
        <v>167</v>
      </c>
      <c r="M652" s="7" t="s">
        <v>167</v>
      </c>
      <c r="N652" s="7" t="s">
        <v>166</v>
      </c>
      <c r="O652" s="7" t="s">
        <v>167</v>
      </c>
      <c r="P652" s="7" t="s">
        <v>167</v>
      </c>
      <c r="Q652" s="7" t="s">
        <v>166</v>
      </c>
      <c r="R652" s="7" t="s">
        <v>167</v>
      </c>
      <c r="S652" s="7" t="s">
        <v>167</v>
      </c>
      <c r="T652" s="7" t="s">
        <v>166</v>
      </c>
      <c r="U652" s="7" t="s">
        <v>167</v>
      </c>
      <c r="V652" s="7" t="s">
        <v>167</v>
      </c>
      <c r="W652" s="7" t="s">
        <v>166</v>
      </c>
      <c r="X652" s="7" t="s">
        <v>167</v>
      </c>
      <c r="Y652" s="7" t="s">
        <v>167</v>
      </c>
      <c r="Z652" s="7" t="s">
        <v>166</v>
      </c>
      <c r="AA652" s="7" t="s">
        <v>167</v>
      </c>
      <c r="AB652" s="7" t="s">
        <v>167</v>
      </c>
      <c r="AC652" s="7">
        <v>0.35</v>
      </c>
      <c r="AD652" s="7">
        <v>0.22</v>
      </c>
      <c r="AE652" s="7">
        <v>0.30099999999999999</v>
      </c>
      <c r="AF652" s="11">
        <f t="shared" si="39"/>
        <v>0.43</v>
      </c>
      <c r="AG652" s="12">
        <f t="shared" si="40"/>
        <v>0.11313708498984776</v>
      </c>
    </row>
    <row r="653" spans="1:33" x14ac:dyDescent="0.25">
      <c r="A653" s="16" t="s">
        <v>61</v>
      </c>
      <c r="B653" s="7">
        <v>4.4000000000000003E-3</v>
      </c>
      <c r="C653" s="7">
        <v>3.2000000000000002E-3</v>
      </c>
      <c r="D653" s="7">
        <v>0</v>
      </c>
      <c r="E653" s="7">
        <v>1.26E-2</v>
      </c>
      <c r="F653" s="7">
        <v>5.7000000000000002E-3</v>
      </c>
      <c r="G653" s="7">
        <v>5.5500000000000002E-3</v>
      </c>
      <c r="H653" s="7">
        <v>2.2800000000000001E-2</v>
      </c>
      <c r="I653" s="7">
        <v>7.9000000000000008E-3</v>
      </c>
      <c r="J653" s="7">
        <v>5.5500000000000002E-3</v>
      </c>
      <c r="K653" s="7">
        <v>0</v>
      </c>
      <c r="L653" s="7">
        <v>0</v>
      </c>
      <c r="M653" s="7">
        <v>0</v>
      </c>
      <c r="N653" s="7" t="s">
        <v>166</v>
      </c>
      <c r="O653" s="7" t="s">
        <v>167</v>
      </c>
      <c r="P653" s="7" t="s">
        <v>167</v>
      </c>
      <c r="Q653" s="7">
        <v>1.7399999999999999E-2</v>
      </c>
      <c r="R653" s="7">
        <v>4.1999999999999997E-3</v>
      </c>
      <c r="S653" s="7">
        <v>2.4499999999999999E-3</v>
      </c>
      <c r="T653" s="7">
        <v>2.1000000000000001E-2</v>
      </c>
      <c r="U653" s="7">
        <v>6.6E-3</v>
      </c>
      <c r="V653" s="7">
        <v>3.2399999999999998E-3</v>
      </c>
      <c r="W653" s="7" t="s">
        <v>166</v>
      </c>
      <c r="X653" s="7" t="s">
        <v>167</v>
      </c>
      <c r="Y653" s="7" t="s">
        <v>167</v>
      </c>
      <c r="Z653" s="7" t="s">
        <v>166</v>
      </c>
      <c r="AA653" s="7" t="s">
        <v>167</v>
      </c>
      <c r="AB653" s="7" t="s">
        <v>167</v>
      </c>
      <c r="AC653" s="7" t="s">
        <v>166</v>
      </c>
      <c r="AD653" s="7" t="s">
        <v>167</v>
      </c>
      <c r="AE653" s="7" t="s">
        <v>167</v>
      </c>
      <c r="AF653" s="11">
        <f t="shared" si="39"/>
        <v>1.3033333333333334E-2</v>
      </c>
      <c r="AG653" s="12">
        <f t="shared" si="40"/>
        <v>9.1925332018256336E-3</v>
      </c>
    </row>
    <row r="654" spans="1:33" x14ac:dyDescent="0.25">
      <c r="A654" s="16" t="s">
        <v>62</v>
      </c>
      <c r="B654" s="7">
        <v>0.39</v>
      </c>
      <c r="C654" s="7">
        <v>0.11</v>
      </c>
      <c r="D654" s="7">
        <v>0.16700000000000001</v>
      </c>
      <c r="E654" s="7">
        <v>1.1499999999999999</v>
      </c>
      <c r="F654" s="7">
        <v>0.16</v>
      </c>
      <c r="G654" s="7">
        <v>0.188</v>
      </c>
      <c r="H654" s="7">
        <v>0.64</v>
      </c>
      <c r="I654" s="7">
        <v>0.15</v>
      </c>
      <c r="J654" s="7">
        <v>0.188</v>
      </c>
      <c r="K654" s="7">
        <v>0.3</v>
      </c>
      <c r="L654" s="7">
        <v>0.15</v>
      </c>
      <c r="M654" s="7">
        <v>0.20300000000000001</v>
      </c>
      <c r="N654" s="7">
        <v>0.38600000000000001</v>
      </c>
      <c r="O654" s="7">
        <v>9.2999999999999999E-2</v>
      </c>
      <c r="P654" s="7">
        <v>0.151</v>
      </c>
      <c r="Q654" s="7">
        <v>1.54</v>
      </c>
      <c r="R654" s="7">
        <v>0.19</v>
      </c>
      <c r="S654" s="7">
        <v>9.0700000000000003E-2</v>
      </c>
      <c r="T654" s="7">
        <v>0.30499999999999999</v>
      </c>
      <c r="U654" s="7">
        <v>8.5000000000000006E-2</v>
      </c>
      <c r="V654" s="7">
        <v>0.11799999999999999</v>
      </c>
      <c r="W654" s="7">
        <v>1.41</v>
      </c>
      <c r="X654" s="7">
        <v>0.28999999999999998</v>
      </c>
      <c r="Y654" s="7">
        <v>0.17799999999999999</v>
      </c>
      <c r="Z654" s="7">
        <v>0.24199999999999999</v>
      </c>
      <c r="AA654" s="7">
        <v>4.8000000000000001E-2</v>
      </c>
      <c r="AB654" s="7">
        <v>5.9900000000000002E-2</v>
      </c>
      <c r="AC654" s="7">
        <v>0.54</v>
      </c>
      <c r="AD654" s="7">
        <v>0.11</v>
      </c>
      <c r="AE654" s="7">
        <v>0.126</v>
      </c>
      <c r="AF654" s="11">
        <f t="shared" si="39"/>
        <v>0.69030000000000002</v>
      </c>
      <c r="AG654" s="12">
        <f t="shared" si="40"/>
        <v>0.49000499997448987</v>
      </c>
    </row>
    <row r="655" spans="1:33" x14ac:dyDescent="0.25">
      <c r="A655" s="16" t="s">
        <v>63</v>
      </c>
      <c r="B655" s="7" t="s">
        <v>166</v>
      </c>
      <c r="C655" s="7" t="s">
        <v>167</v>
      </c>
      <c r="D655" s="7" t="s">
        <v>167</v>
      </c>
      <c r="E655" s="7" t="s">
        <v>166</v>
      </c>
      <c r="F655" s="7" t="s">
        <v>167</v>
      </c>
      <c r="G655" s="7" t="s">
        <v>167</v>
      </c>
      <c r="H655" s="7" t="s">
        <v>166</v>
      </c>
      <c r="I655" s="7" t="s">
        <v>167</v>
      </c>
      <c r="J655" s="7" t="s">
        <v>167</v>
      </c>
      <c r="K655" s="7" t="s">
        <v>166</v>
      </c>
      <c r="L655" s="7" t="s">
        <v>167</v>
      </c>
      <c r="M655" s="7" t="s">
        <v>167</v>
      </c>
      <c r="N655" s="7">
        <v>9.1999999999999998E-2</v>
      </c>
      <c r="O655" s="7">
        <v>3.4000000000000002E-2</v>
      </c>
      <c r="P655" s="7">
        <v>5.5500000000000001E-2</v>
      </c>
      <c r="Q655" s="7">
        <v>0.161</v>
      </c>
      <c r="R655" s="7">
        <v>0.03</v>
      </c>
      <c r="S655" s="7">
        <v>3.2599999999999997E-2</v>
      </c>
      <c r="T655" s="7">
        <v>8.2000000000000003E-2</v>
      </c>
      <c r="U655" s="7">
        <v>3.1E-2</v>
      </c>
      <c r="V655" s="7">
        <v>3.8399999999999997E-2</v>
      </c>
      <c r="W655" s="7" t="s">
        <v>166</v>
      </c>
      <c r="X655" s="7" t="s">
        <v>167</v>
      </c>
      <c r="Y655" s="7" t="s">
        <v>167</v>
      </c>
      <c r="Z655" s="7">
        <v>4.1000000000000002E-2</v>
      </c>
      <c r="AA655" s="7">
        <v>1.7000000000000001E-2</v>
      </c>
      <c r="AB655" s="7">
        <v>2.7300000000000001E-2</v>
      </c>
      <c r="AC655" s="7" t="s">
        <v>166</v>
      </c>
      <c r="AD655" s="7" t="s">
        <v>167</v>
      </c>
      <c r="AE655" s="7" t="s">
        <v>167</v>
      </c>
      <c r="AF655" s="11">
        <f t="shared" si="39"/>
        <v>9.4E-2</v>
      </c>
      <c r="AG655" s="12">
        <f t="shared" si="40"/>
        <v>4.9819674828324605E-2</v>
      </c>
    </row>
    <row r="656" spans="1:33" x14ac:dyDescent="0.25">
      <c r="A656" s="16" t="s">
        <v>64</v>
      </c>
      <c r="B656" s="7">
        <v>1.6400000000000001E-2</v>
      </c>
      <c r="C656" s="7">
        <v>6.1999999999999998E-3</v>
      </c>
      <c r="D656" s="7">
        <v>5.6100000000000004E-3</v>
      </c>
      <c r="E656" s="7">
        <v>0.14499999999999999</v>
      </c>
      <c r="F656" s="7">
        <v>2.3E-2</v>
      </c>
      <c r="G656" s="7">
        <v>8.8599999999999998E-3</v>
      </c>
      <c r="H656" s="7">
        <v>4.2000000000000003E-2</v>
      </c>
      <c r="I656" s="7">
        <v>1.0999999999999999E-2</v>
      </c>
      <c r="J656" s="7">
        <v>8.8599999999999998E-3</v>
      </c>
      <c r="K656" s="7">
        <v>0.1</v>
      </c>
      <c r="L656" s="7">
        <v>2.3E-2</v>
      </c>
      <c r="M656" s="7">
        <v>0</v>
      </c>
      <c r="N656" s="7">
        <v>6.7999999999999996E-3</v>
      </c>
      <c r="O656" s="7">
        <v>3.3E-3</v>
      </c>
      <c r="P656" s="7">
        <v>3.48E-3</v>
      </c>
      <c r="Q656" s="7">
        <v>0.53900000000000003</v>
      </c>
      <c r="R656" s="7">
        <v>8.3000000000000004E-2</v>
      </c>
      <c r="S656" s="7">
        <v>2.7299999999999998E-3</v>
      </c>
      <c r="T656" s="7">
        <v>5.0000000000000001E-3</v>
      </c>
      <c r="U656" s="7">
        <v>3.8E-3</v>
      </c>
      <c r="V656" s="7">
        <v>4.8399999999999997E-3</v>
      </c>
      <c r="W656" s="7">
        <v>0.28399999999999997</v>
      </c>
      <c r="X656" s="7">
        <v>6.2E-2</v>
      </c>
      <c r="Y656" s="7">
        <v>0</v>
      </c>
      <c r="Z656" s="7">
        <v>7.4000000000000003E-3</v>
      </c>
      <c r="AA656" s="7">
        <v>2.3E-3</v>
      </c>
      <c r="AB656" s="7">
        <v>0</v>
      </c>
      <c r="AC656" s="7">
        <v>1.1900000000000001E-2</v>
      </c>
      <c r="AD656" s="7">
        <v>4.7999999999999996E-3</v>
      </c>
      <c r="AE656" s="7">
        <v>2.2699999999999999E-3</v>
      </c>
      <c r="AF656" s="11">
        <f t="shared" si="39"/>
        <v>0.11574999999999999</v>
      </c>
      <c r="AG656" s="12">
        <f t="shared" si="40"/>
        <v>0.17337241386359278</v>
      </c>
    </row>
    <row r="657" spans="1:33" x14ac:dyDescent="0.25">
      <c r="A657" s="16" t="s">
        <v>65</v>
      </c>
      <c r="B657" s="7">
        <v>8.2000000000000003E-2</v>
      </c>
      <c r="C657" s="7">
        <v>1.4E-2</v>
      </c>
      <c r="D657" s="7">
        <v>4.0400000000000002E-3</v>
      </c>
      <c r="E657" s="7">
        <v>0.32200000000000001</v>
      </c>
      <c r="F657" s="7">
        <v>3.6999999999999998E-2</v>
      </c>
      <c r="G657" s="7">
        <v>5.1999999999999998E-3</v>
      </c>
      <c r="H657" s="7">
        <v>0.313</v>
      </c>
      <c r="I657" s="7">
        <v>0.04</v>
      </c>
      <c r="J657" s="7">
        <v>5.1999999999999998E-3</v>
      </c>
      <c r="K657" s="7">
        <v>8.6999999999999994E-2</v>
      </c>
      <c r="L657" s="7">
        <v>2.1000000000000001E-2</v>
      </c>
      <c r="M657" s="7">
        <v>1.0699999999999999E-2</v>
      </c>
      <c r="N657" s="7">
        <v>1.29E-2</v>
      </c>
      <c r="O657" s="7">
        <v>5.1999999999999998E-3</v>
      </c>
      <c r="P657" s="7">
        <v>7.0400000000000003E-3</v>
      </c>
      <c r="Q657" s="7">
        <v>0.98</v>
      </c>
      <c r="R657" s="7">
        <v>0.12</v>
      </c>
      <c r="S657" s="7">
        <v>0</v>
      </c>
      <c r="T657" s="7">
        <v>1.78E-2</v>
      </c>
      <c r="U657" s="7">
        <v>6.4999999999999997E-3</v>
      </c>
      <c r="V657" s="7">
        <v>6.8799999999999998E-3</v>
      </c>
      <c r="W657" s="7">
        <v>0.35</v>
      </c>
      <c r="X657" s="7">
        <v>6.4000000000000001E-2</v>
      </c>
      <c r="Y657" s="7">
        <v>6.94E-3</v>
      </c>
      <c r="Z657" s="7">
        <v>7.0000000000000001E-3</v>
      </c>
      <c r="AA657" s="7">
        <v>2.3999999999999998E-3</v>
      </c>
      <c r="AB657" s="7">
        <v>2.2200000000000002E-3</v>
      </c>
      <c r="AC657" s="7">
        <v>0.11700000000000001</v>
      </c>
      <c r="AD657" s="7">
        <v>2.1999999999999999E-2</v>
      </c>
      <c r="AE657" s="7">
        <v>3.1900000000000001E-3</v>
      </c>
      <c r="AF657" s="11">
        <f t="shared" si="39"/>
        <v>0.22886999999999999</v>
      </c>
      <c r="AG657" s="12">
        <f t="shared" si="40"/>
        <v>0.2961329433060616</v>
      </c>
    </row>
    <row r="658" spans="1:33" x14ac:dyDescent="0.25">
      <c r="A658" s="16" t="s">
        <v>66</v>
      </c>
      <c r="B658" s="7" t="s">
        <v>166</v>
      </c>
      <c r="C658" s="7" t="s">
        <v>167</v>
      </c>
      <c r="D658" s="7" t="s">
        <v>167</v>
      </c>
      <c r="E658" s="7">
        <v>0.20300000000000001</v>
      </c>
      <c r="F658" s="7">
        <v>4.7E-2</v>
      </c>
      <c r="G658" s="7">
        <v>2.7099999999999999E-2</v>
      </c>
      <c r="H658" s="7" t="s">
        <v>166</v>
      </c>
      <c r="I658" s="7" t="s">
        <v>167</v>
      </c>
      <c r="J658" s="7" t="s">
        <v>167</v>
      </c>
      <c r="K658" s="7">
        <v>7.8E-2</v>
      </c>
      <c r="L658" s="7">
        <v>4.4999999999999998E-2</v>
      </c>
      <c r="M658" s="7">
        <v>3.0800000000000001E-2</v>
      </c>
      <c r="N658" s="7">
        <v>1.11E-2</v>
      </c>
      <c r="O658" s="7">
        <v>8.0000000000000002E-3</v>
      </c>
      <c r="P658" s="7">
        <v>0</v>
      </c>
      <c r="Q658" s="7">
        <v>0.53100000000000003</v>
      </c>
      <c r="R658" s="7">
        <v>8.7999999999999995E-2</v>
      </c>
      <c r="S658" s="7">
        <v>0</v>
      </c>
      <c r="T658" s="7" t="s">
        <v>166</v>
      </c>
      <c r="U658" s="7" t="s">
        <v>167</v>
      </c>
      <c r="V658" s="7" t="s">
        <v>167</v>
      </c>
      <c r="W658" s="7">
        <v>0.34</v>
      </c>
      <c r="X658" s="7">
        <v>0.11</v>
      </c>
      <c r="Y658" s="7">
        <v>0</v>
      </c>
      <c r="Z658" s="7" t="s">
        <v>166</v>
      </c>
      <c r="AA658" s="7" t="s">
        <v>167</v>
      </c>
      <c r="AB658" s="7" t="s">
        <v>167</v>
      </c>
      <c r="AC658" s="7">
        <v>0.03</v>
      </c>
      <c r="AD658" s="7">
        <v>2.3E-2</v>
      </c>
      <c r="AE658" s="7">
        <v>2.98E-2</v>
      </c>
      <c r="AF658" s="11">
        <f t="shared" si="39"/>
        <v>0.19885</v>
      </c>
      <c r="AG658" s="12">
        <f t="shared" si="40"/>
        <v>0.20426907499668182</v>
      </c>
    </row>
    <row r="659" spans="1:33" x14ac:dyDescent="0.25">
      <c r="A659" s="16" t="s">
        <v>67</v>
      </c>
      <c r="B659" s="7">
        <v>0</v>
      </c>
      <c r="C659" s="7">
        <v>0</v>
      </c>
      <c r="D659" s="7">
        <v>0</v>
      </c>
      <c r="E659" s="7">
        <v>3.2000000000000001E-2</v>
      </c>
      <c r="F659" s="7">
        <v>1.2999999999999999E-2</v>
      </c>
      <c r="G659" s="7">
        <v>0</v>
      </c>
      <c r="H659" s="7">
        <v>6.6000000000000003E-2</v>
      </c>
      <c r="I659" s="7">
        <v>2.3E-2</v>
      </c>
      <c r="J659" s="7">
        <v>0</v>
      </c>
      <c r="K659" s="7" t="s">
        <v>166</v>
      </c>
      <c r="L659" s="7" t="s">
        <v>167</v>
      </c>
      <c r="M659" s="7" t="s">
        <v>167</v>
      </c>
      <c r="N659" s="7" t="s">
        <v>166</v>
      </c>
      <c r="O659" s="7" t="s">
        <v>167</v>
      </c>
      <c r="P659" s="7" t="s">
        <v>167</v>
      </c>
      <c r="Q659" s="7" t="s">
        <v>166</v>
      </c>
      <c r="R659" s="7" t="s">
        <v>167</v>
      </c>
      <c r="S659" s="7" t="s">
        <v>167</v>
      </c>
      <c r="T659" s="7" t="s">
        <v>166</v>
      </c>
      <c r="U659" s="7" t="s">
        <v>167</v>
      </c>
      <c r="V659" s="7" t="s">
        <v>167</v>
      </c>
      <c r="W659" s="7">
        <v>4.2999999999999997E-2</v>
      </c>
      <c r="X659" s="7">
        <v>3.6999999999999998E-2</v>
      </c>
      <c r="Y659" s="7">
        <v>2.6499999999999999E-2</v>
      </c>
      <c r="Z659" s="7" t="s">
        <v>166</v>
      </c>
      <c r="AA659" s="7" t="s">
        <v>167</v>
      </c>
      <c r="AB659" s="7" t="s">
        <v>167</v>
      </c>
      <c r="AC659" s="7" t="s">
        <v>166</v>
      </c>
      <c r="AD659" s="7" t="s">
        <v>167</v>
      </c>
      <c r="AE659" s="7" t="s">
        <v>167</v>
      </c>
      <c r="AF659" s="11">
        <f t="shared" si="39"/>
        <v>3.5250000000000004E-2</v>
      </c>
      <c r="AG659" s="12">
        <f t="shared" si="40"/>
        <v>2.7439327008268014E-2</v>
      </c>
    </row>
    <row r="660" spans="1:33" x14ac:dyDescent="0.25">
      <c r="A660" s="16" t="s">
        <v>68</v>
      </c>
      <c r="B660" s="7" t="s">
        <v>166</v>
      </c>
      <c r="C660" s="7" t="s">
        <v>167</v>
      </c>
      <c r="D660" s="7" t="s">
        <v>167</v>
      </c>
      <c r="E660" s="7">
        <v>0.27800000000000002</v>
      </c>
      <c r="F660" s="7">
        <v>5.2999999999999999E-2</v>
      </c>
      <c r="G660" s="7">
        <v>2.87E-2</v>
      </c>
      <c r="H660" s="7">
        <v>0.435</v>
      </c>
      <c r="I660" s="7">
        <v>7.6999999999999999E-2</v>
      </c>
      <c r="J660" s="7">
        <v>2.87E-2</v>
      </c>
      <c r="K660" s="7">
        <v>0.19500000000000001</v>
      </c>
      <c r="L660" s="7">
        <v>6.8000000000000005E-2</v>
      </c>
      <c r="M660" s="7">
        <v>3.7199999999999997E-2</v>
      </c>
      <c r="N660" s="7">
        <v>6.0999999999999999E-2</v>
      </c>
      <c r="O660" s="7">
        <v>2.1000000000000001E-2</v>
      </c>
      <c r="P660" s="7">
        <v>1.9300000000000001E-2</v>
      </c>
      <c r="Q660" s="7">
        <v>0.249</v>
      </c>
      <c r="R660" s="7">
        <v>3.5000000000000003E-2</v>
      </c>
      <c r="S660" s="7">
        <v>1.2999999999999999E-2</v>
      </c>
      <c r="T660" s="7" t="s">
        <v>166</v>
      </c>
      <c r="U660" s="7" t="s">
        <v>167</v>
      </c>
      <c r="V660" s="7" t="s">
        <v>167</v>
      </c>
      <c r="W660" s="7">
        <v>2.0499999999999998</v>
      </c>
      <c r="X660" s="7">
        <v>0.31</v>
      </c>
      <c r="Y660" s="7">
        <v>3.3799999999999997E-2</v>
      </c>
      <c r="Z660" s="7">
        <v>4.8000000000000001E-2</v>
      </c>
      <c r="AA660" s="7">
        <v>1.2E-2</v>
      </c>
      <c r="AB660" s="7">
        <v>0</v>
      </c>
      <c r="AC660" s="7">
        <v>7.9000000000000001E-2</v>
      </c>
      <c r="AD660" s="7">
        <v>2.5999999999999999E-2</v>
      </c>
      <c r="AE660" s="7">
        <v>1.2200000000000001E-2</v>
      </c>
      <c r="AF660" s="11">
        <f t="shared" si="39"/>
        <v>0.424375</v>
      </c>
      <c r="AG660" s="12">
        <f t="shared" si="40"/>
        <v>0.66981318024399261</v>
      </c>
    </row>
    <row r="661" spans="1:33" x14ac:dyDescent="0.25">
      <c r="A661" s="16" t="s">
        <v>69</v>
      </c>
      <c r="B661" s="7" t="s">
        <v>166</v>
      </c>
      <c r="C661" s="7" t="s">
        <v>167</v>
      </c>
      <c r="D661" s="7" t="s">
        <v>167</v>
      </c>
      <c r="E661" s="7" t="s">
        <v>166</v>
      </c>
      <c r="F661" s="7" t="s">
        <v>167</v>
      </c>
      <c r="G661" s="7" t="s">
        <v>167</v>
      </c>
      <c r="H661" s="7">
        <v>4.3999999999999997E-2</v>
      </c>
      <c r="I661" s="7">
        <v>2.1999999999999999E-2</v>
      </c>
      <c r="J661" s="7">
        <v>5.3999999999999999E-2</v>
      </c>
      <c r="K661" s="7" t="s">
        <v>166</v>
      </c>
      <c r="L661" s="7" t="s">
        <v>167</v>
      </c>
      <c r="M661" s="7" t="s">
        <v>167</v>
      </c>
      <c r="N661" s="7">
        <v>7.0000000000000007E-2</v>
      </c>
      <c r="O661" s="7">
        <v>2.1000000000000001E-2</v>
      </c>
      <c r="P661" s="7">
        <v>0</v>
      </c>
      <c r="Q661" s="7" t="s">
        <v>166</v>
      </c>
      <c r="R661" s="7" t="s">
        <v>167</v>
      </c>
      <c r="S661" s="7" t="s">
        <v>167</v>
      </c>
      <c r="T661" s="7" t="s">
        <v>166</v>
      </c>
      <c r="U661" s="7" t="s">
        <v>167</v>
      </c>
      <c r="V661" s="7" t="s">
        <v>167</v>
      </c>
      <c r="W661" s="7" t="s">
        <v>166</v>
      </c>
      <c r="X661" s="7" t="s">
        <v>167</v>
      </c>
      <c r="Y661" s="7" t="s">
        <v>167</v>
      </c>
      <c r="Z661" s="7" t="s">
        <v>166</v>
      </c>
      <c r="AA661" s="7" t="s">
        <v>167</v>
      </c>
      <c r="AB661" s="7" t="s">
        <v>167</v>
      </c>
      <c r="AC661" s="7" t="s">
        <v>166</v>
      </c>
      <c r="AD661" s="7" t="s">
        <v>167</v>
      </c>
      <c r="AE661" s="7" t="s">
        <v>167</v>
      </c>
      <c r="AF661" s="11">
        <f t="shared" si="39"/>
        <v>5.7000000000000002E-2</v>
      </c>
      <c r="AG661" s="12">
        <f t="shared" si="40"/>
        <v>1.8384776310850229E-2</v>
      </c>
    </row>
    <row r="662" spans="1:33" x14ac:dyDescent="0.25">
      <c r="A662" s="16" t="s">
        <v>70</v>
      </c>
      <c r="B662" s="7">
        <v>1.93</v>
      </c>
      <c r="C662" s="7">
        <v>0.23</v>
      </c>
      <c r="D662" s="7">
        <v>3.39E-2</v>
      </c>
      <c r="E662" s="7">
        <v>2.2999999999999998</v>
      </c>
      <c r="F662" s="7">
        <v>0.27</v>
      </c>
      <c r="G662" s="7">
        <v>0.05</v>
      </c>
      <c r="H662" s="7">
        <v>3.8</v>
      </c>
      <c r="I662" s="7">
        <v>0.46</v>
      </c>
      <c r="J662" s="7">
        <v>0.05</v>
      </c>
      <c r="K662" s="7">
        <v>0.86</v>
      </c>
      <c r="L662" s="7">
        <v>0.15</v>
      </c>
      <c r="M662" s="7">
        <v>4.6399999999999997E-2</v>
      </c>
      <c r="N662" s="7">
        <v>1.72</v>
      </c>
      <c r="O662" s="7">
        <v>0.23</v>
      </c>
      <c r="P662" s="7">
        <v>3.6200000000000003E-2</v>
      </c>
      <c r="Q662" s="7">
        <v>6.99</v>
      </c>
      <c r="R662" s="7">
        <v>0.93</v>
      </c>
      <c r="S662" s="7">
        <v>1.5699999999999999E-2</v>
      </c>
      <c r="T662" s="7">
        <v>0.21099999999999999</v>
      </c>
      <c r="U662" s="7">
        <v>4.4999999999999998E-2</v>
      </c>
      <c r="V662" s="7">
        <v>2.63E-2</v>
      </c>
      <c r="W662" s="7">
        <v>0.67</v>
      </c>
      <c r="X662" s="7">
        <v>0.15</v>
      </c>
      <c r="Y662" s="7">
        <v>3.6400000000000002E-2</v>
      </c>
      <c r="Z662" s="7">
        <v>0.13800000000000001</v>
      </c>
      <c r="AA662" s="7">
        <v>2.7E-2</v>
      </c>
      <c r="AB662" s="7">
        <v>1.6899999999999998E-2</v>
      </c>
      <c r="AC662" s="7">
        <v>2.04</v>
      </c>
      <c r="AD662" s="7">
        <v>0.34</v>
      </c>
      <c r="AE662" s="7">
        <v>3.5799999999999998E-2</v>
      </c>
      <c r="AF662" s="11">
        <f t="shared" si="39"/>
        <v>2.0659000000000001</v>
      </c>
      <c r="AG662" s="12">
        <f t="shared" si="40"/>
        <v>2.0550111354118412</v>
      </c>
    </row>
    <row r="663" spans="1:33" x14ac:dyDescent="0.25">
      <c r="A663" s="16" t="s">
        <v>71</v>
      </c>
      <c r="B663" s="7" t="s">
        <v>166</v>
      </c>
      <c r="C663" s="7" t="s">
        <v>167</v>
      </c>
      <c r="D663" s="7" t="s">
        <v>167</v>
      </c>
      <c r="E663" s="7" t="s">
        <v>166</v>
      </c>
      <c r="F663" s="7" t="s">
        <v>167</v>
      </c>
      <c r="G663" s="7" t="s">
        <v>167</v>
      </c>
      <c r="H663" s="7">
        <v>0.02</v>
      </c>
      <c r="I663" s="7">
        <v>1.2E-2</v>
      </c>
      <c r="J663" s="7">
        <v>1.9699999999999999E-2</v>
      </c>
      <c r="K663" s="7">
        <v>1.7999999999999999E-2</v>
      </c>
      <c r="L663" s="7">
        <v>1.4999999999999999E-2</v>
      </c>
      <c r="M663" s="7">
        <v>1.49E-2</v>
      </c>
      <c r="N663" s="7">
        <v>2.7E-2</v>
      </c>
      <c r="O663" s="7">
        <v>1.0999999999999999E-2</v>
      </c>
      <c r="P663" s="7">
        <v>1.38E-2</v>
      </c>
      <c r="Q663" s="7" t="s">
        <v>166</v>
      </c>
      <c r="R663" s="7" t="s">
        <v>167</v>
      </c>
      <c r="S663" s="7" t="s">
        <v>167</v>
      </c>
      <c r="T663" s="7" t="s">
        <v>166</v>
      </c>
      <c r="U663" s="7" t="s">
        <v>167</v>
      </c>
      <c r="V663" s="7" t="s">
        <v>167</v>
      </c>
      <c r="W663" s="7" t="s">
        <v>166</v>
      </c>
      <c r="X663" s="7" t="s">
        <v>167</v>
      </c>
      <c r="Y663" s="7" t="s">
        <v>167</v>
      </c>
      <c r="Z663" s="7" t="s">
        <v>166</v>
      </c>
      <c r="AA663" s="7" t="s">
        <v>167</v>
      </c>
      <c r="AB663" s="7" t="s">
        <v>167</v>
      </c>
      <c r="AC663" s="7" t="s">
        <v>166</v>
      </c>
      <c r="AD663" s="7" t="s">
        <v>167</v>
      </c>
      <c r="AE663" s="7" t="s">
        <v>167</v>
      </c>
      <c r="AF663" s="11">
        <f t="shared" si="39"/>
        <v>2.1666666666666667E-2</v>
      </c>
      <c r="AG663" s="12">
        <f t="shared" si="40"/>
        <v>4.7258156262525936E-3</v>
      </c>
    </row>
    <row r="664" spans="1:33" x14ac:dyDescent="0.25">
      <c r="A664" s="16" t="s">
        <v>72</v>
      </c>
      <c r="B664" s="7">
        <v>1.2800000000000001E-2</v>
      </c>
      <c r="C664" s="7">
        <v>8.5000000000000006E-3</v>
      </c>
      <c r="D664" s="7">
        <v>1.11E-2</v>
      </c>
      <c r="E664" s="7">
        <v>0.10299999999999999</v>
      </c>
      <c r="F664" s="7">
        <v>0.02</v>
      </c>
      <c r="G664" s="7">
        <v>9.0399999999999994E-3</v>
      </c>
      <c r="H664" s="7">
        <v>8.5000000000000006E-2</v>
      </c>
      <c r="I664" s="7">
        <v>0.02</v>
      </c>
      <c r="J664" s="7">
        <v>9.0399999999999994E-3</v>
      </c>
      <c r="K664" s="7" t="s">
        <v>166</v>
      </c>
      <c r="L664" s="7" t="s">
        <v>167</v>
      </c>
      <c r="M664" s="7" t="s">
        <v>167</v>
      </c>
      <c r="N664" s="7">
        <v>2.8000000000000001E-2</v>
      </c>
      <c r="O664" s="7">
        <v>0.01</v>
      </c>
      <c r="P664" s="7">
        <v>1.24E-2</v>
      </c>
      <c r="Q664" s="7">
        <v>2.1700000000000001E-2</v>
      </c>
      <c r="R664" s="7">
        <v>5.8999999999999999E-3</v>
      </c>
      <c r="S664" s="7">
        <v>4.2100000000000002E-3</v>
      </c>
      <c r="T664" s="7" t="s">
        <v>166</v>
      </c>
      <c r="U664" s="7" t="s">
        <v>167</v>
      </c>
      <c r="V664" s="7" t="s">
        <v>167</v>
      </c>
      <c r="W664" s="7">
        <v>0.22900000000000001</v>
      </c>
      <c r="X664" s="7">
        <v>0.06</v>
      </c>
      <c r="Y664" s="7">
        <v>0</v>
      </c>
      <c r="Z664" s="7">
        <v>2.3199999999999998E-2</v>
      </c>
      <c r="AA664" s="7">
        <v>6.3E-3</v>
      </c>
      <c r="AB664" s="7">
        <v>3.9699999999999996E-3</v>
      </c>
      <c r="AC664" s="7" t="s">
        <v>166</v>
      </c>
      <c r="AD664" s="7" t="s">
        <v>167</v>
      </c>
      <c r="AE664" s="7" t="s">
        <v>167</v>
      </c>
      <c r="AF664" s="11">
        <f t="shared" si="39"/>
        <v>7.1814285714285719E-2</v>
      </c>
      <c r="AG664" s="12">
        <f t="shared" si="40"/>
        <v>7.7600395801641561E-2</v>
      </c>
    </row>
    <row r="665" spans="1:33" ht="13.8" thickBot="1" x14ac:dyDescent="0.3">
      <c r="A665" s="17" t="s">
        <v>73</v>
      </c>
      <c r="B665" s="8">
        <v>1.9699999999999999E-2</v>
      </c>
      <c r="C665" s="8">
        <v>9.1999999999999998E-3</v>
      </c>
      <c r="D665" s="8">
        <v>1.0200000000000001E-2</v>
      </c>
      <c r="E665" s="8">
        <v>0.17299999999999999</v>
      </c>
      <c r="F665" s="8">
        <v>2.5999999999999999E-2</v>
      </c>
      <c r="G665" s="8">
        <v>1.5100000000000001E-2</v>
      </c>
      <c r="H665" s="8">
        <v>0.222</v>
      </c>
      <c r="I665" s="8">
        <v>3.4000000000000002E-2</v>
      </c>
      <c r="J665" s="8">
        <v>1.5100000000000001E-2</v>
      </c>
      <c r="K665" s="8" t="s">
        <v>166</v>
      </c>
      <c r="L665" s="8" t="s">
        <v>167</v>
      </c>
      <c r="M665" s="8" t="s">
        <v>167</v>
      </c>
      <c r="N665" s="8">
        <v>5.3999999999999999E-2</v>
      </c>
      <c r="O665" s="8">
        <v>1.2999999999999999E-2</v>
      </c>
      <c r="P665" s="8">
        <v>1.18E-2</v>
      </c>
      <c r="Q665" s="8">
        <v>0.14799999999999999</v>
      </c>
      <c r="R665" s="8">
        <v>0.02</v>
      </c>
      <c r="S665" s="8">
        <v>4.3600000000000002E-3</v>
      </c>
      <c r="T665" s="8">
        <v>2.0299999999999999E-2</v>
      </c>
      <c r="U665" s="8">
        <v>6.8999999999999999E-3</v>
      </c>
      <c r="V665" s="8">
        <v>0</v>
      </c>
      <c r="W665" s="8">
        <v>0.192</v>
      </c>
      <c r="X665" s="8">
        <v>4.7E-2</v>
      </c>
      <c r="Y665" s="8">
        <v>6.9199999999999999E-3</v>
      </c>
      <c r="Z665" s="8">
        <v>2.12E-2</v>
      </c>
      <c r="AA665" s="8">
        <v>5.0000000000000001E-3</v>
      </c>
      <c r="AB665" s="8">
        <v>1.75E-3</v>
      </c>
      <c r="AC665" s="8">
        <v>3.4000000000000002E-2</v>
      </c>
      <c r="AD665" s="8">
        <v>0.01</v>
      </c>
      <c r="AE665" s="8">
        <v>6.1399999999999996E-3</v>
      </c>
      <c r="AF665" s="13">
        <f t="shared" si="39"/>
        <v>9.824444444444444E-2</v>
      </c>
      <c r="AG665" s="14">
        <f t="shared" si="40"/>
        <v>8.3990239181572626E-2</v>
      </c>
    </row>
    <row r="666" spans="1:33" ht="13.8" thickBot="1" x14ac:dyDescent="0.3">
      <c r="N666" s="18"/>
      <c r="O666" s="18"/>
    </row>
    <row r="667" spans="1:33" x14ac:dyDescent="0.25">
      <c r="A667" s="15"/>
      <c r="B667" s="6" t="s">
        <v>31</v>
      </c>
      <c r="C667" s="6" t="s">
        <v>84</v>
      </c>
      <c r="D667" s="6" t="s">
        <v>150</v>
      </c>
      <c r="E667" s="6" t="s">
        <v>32</v>
      </c>
      <c r="F667" s="6" t="s">
        <v>84</v>
      </c>
      <c r="G667" s="6" t="s">
        <v>150</v>
      </c>
      <c r="H667" s="6" t="s">
        <v>33</v>
      </c>
      <c r="I667" s="6" t="s">
        <v>84</v>
      </c>
      <c r="J667" s="6" t="s">
        <v>150</v>
      </c>
      <c r="K667" s="6" t="s">
        <v>34</v>
      </c>
      <c r="L667" s="6" t="s">
        <v>84</v>
      </c>
      <c r="M667" s="6" t="s">
        <v>150</v>
      </c>
      <c r="N667" s="15" t="s">
        <v>168</v>
      </c>
      <c r="O667" s="26" t="s">
        <v>169</v>
      </c>
    </row>
    <row r="668" spans="1:33" x14ac:dyDescent="0.25">
      <c r="A668" s="16" t="s">
        <v>41</v>
      </c>
      <c r="B668" s="7">
        <v>131.96</v>
      </c>
      <c r="C668" s="7">
        <v>12.57</v>
      </c>
      <c r="D668" s="7">
        <v>9.1599999999999997E-3</v>
      </c>
      <c r="E668" s="7">
        <v>98.78</v>
      </c>
      <c r="F668" s="7">
        <v>9.6300000000000008</v>
      </c>
      <c r="G668" s="7">
        <v>3.8699999999999998E-2</v>
      </c>
      <c r="H668" s="7">
        <v>63.95</v>
      </c>
      <c r="I668" s="7">
        <v>6.46</v>
      </c>
      <c r="J668" s="7">
        <v>5.8999999999999997E-2</v>
      </c>
      <c r="K668" s="7">
        <v>73.760000000000005</v>
      </c>
      <c r="L668" s="7">
        <v>7.62</v>
      </c>
      <c r="M668" s="7">
        <v>0.03</v>
      </c>
      <c r="N668" s="11">
        <f>AVERAGE(B668,E668,H668,K668)</f>
        <v>92.112499999999997</v>
      </c>
      <c r="O668" s="12">
        <f>STDEV(B668,E668,H668,K668)</f>
        <v>30.343694979352826</v>
      </c>
    </row>
    <row r="669" spans="1:33" x14ac:dyDescent="0.25">
      <c r="A669" s="16" t="s">
        <v>42</v>
      </c>
      <c r="B669" s="7">
        <v>415.5</v>
      </c>
      <c r="C669" s="7">
        <v>34.06</v>
      </c>
      <c r="D669" s="7">
        <v>3.0200000000000001E-2</v>
      </c>
      <c r="E669" s="7">
        <v>195.56</v>
      </c>
      <c r="F669" s="7">
        <v>16.399999999999999</v>
      </c>
      <c r="G669" s="7">
        <v>9.2299999999999993E-2</v>
      </c>
      <c r="H669" s="7">
        <v>161.79</v>
      </c>
      <c r="I669" s="7">
        <v>13.99</v>
      </c>
      <c r="J669" s="7">
        <v>0.13400000000000001</v>
      </c>
      <c r="K669" s="7">
        <v>313.52</v>
      </c>
      <c r="L669" s="7">
        <v>27.83</v>
      </c>
      <c r="M669" s="7">
        <v>8.3299999999999999E-2</v>
      </c>
      <c r="N669" s="11">
        <f t="shared" ref="N669:N700" si="41">AVERAGE(B669,E669,H669,K669)</f>
        <v>271.59249999999997</v>
      </c>
      <c r="O669" s="12">
        <f t="shared" ref="O669:O700" si="42">STDEV(B669,E669,H669,K669)</f>
        <v>115.90917978457681</v>
      </c>
    </row>
    <row r="670" spans="1:33" x14ac:dyDescent="0.25">
      <c r="A670" s="16" t="s">
        <v>43</v>
      </c>
      <c r="B670" s="7">
        <v>877.74</v>
      </c>
      <c r="C670" s="7">
        <v>87.13</v>
      </c>
      <c r="D670" s="7">
        <v>20.32</v>
      </c>
      <c r="E670" s="7">
        <v>1528.07</v>
      </c>
      <c r="F670" s="7">
        <v>157.15</v>
      </c>
      <c r="G670" s="7">
        <v>65.31</v>
      </c>
      <c r="H670" s="7">
        <v>2131.52</v>
      </c>
      <c r="I670" s="7">
        <v>232.52</v>
      </c>
      <c r="J670" s="7">
        <v>99.44</v>
      </c>
      <c r="K670" s="7">
        <v>2179.9</v>
      </c>
      <c r="L670" s="7">
        <v>232.83</v>
      </c>
      <c r="M670" s="7">
        <v>57.42</v>
      </c>
      <c r="N670" s="11">
        <f t="shared" si="41"/>
        <v>1679.3074999999999</v>
      </c>
      <c r="O670" s="12">
        <f t="shared" si="42"/>
        <v>611.13889165366254</v>
      </c>
    </row>
    <row r="671" spans="1:33" x14ac:dyDescent="0.25">
      <c r="A671" s="16" t="s">
        <v>44</v>
      </c>
      <c r="B671" s="7">
        <v>0.29199999999999998</v>
      </c>
      <c r="C671" s="7">
        <v>2.9000000000000001E-2</v>
      </c>
      <c r="D671" s="7">
        <v>9.8499999999999994E-3</v>
      </c>
      <c r="E671" s="7">
        <v>0.49</v>
      </c>
      <c r="F671" s="7">
        <v>5.5E-2</v>
      </c>
      <c r="G671" s="7">
        <v>3.1399999999999997E-2</v>
      </c>
      <c r="H671" s="7">
        <v>0.30099999999999999</v>
      </c>
      <c r="I671" s="7">
        <v>7.0000000000000007E-2</v>
      </c>
      <c r="J671" s="7">
        <v>6.0699999999999997E-2</v>
      </c>
      <c r="K671" s="7">
        <v>0.38100000000000001</v>
      </c>
      <c r="L671" s="7">
        <v>5.3999999999999999E-2</v>
      </c>
      <c r="M671" s="7">
        <v>3.2800000000000003E-2</v>
      </c>
      <c r="N671" s="11">
        <f t="shared" si="41"/>
        <v>0.36599999999999999</v>
      </c>
      <c r="O671" s="12">
        <f t="shared" si="42"/>
        <v>9.1836811791350947E-2</v>
      </c>
    </row>
    <row r="672" spans="1:33" x14ac:dyDescent="0.25">
      <c r="A672" s="16" t="s">
        <v>45</v>
      </c>
      <c r="B672" s="7">
        <v>100.35</v>
      </c>
      <c r="C672" s="7">
        <v>8.6199999999999992</v>
      </c>
      <c r="D672" s="7">
        <v>0.115</v>
      </c>
      <c r="E672" s="7">
        <v>131.28</v>
      </c>
      <c r="F672" s="7">
        <v>11.64</v>
      </c>
      <c r="G672" s="7">
        <v>0.41499999999999998</v>
      </c>
      <c r="H672" s="7">
        <v>107.92</v>
      </c>
      <c r="I672" s="7">
        <v>10.42</v>
      </c>
      <c r="J672" s="7">
        <v>0.58199999999999996</v>
      </c>
      <c r="K672" s="7">
        <v>141.94</v>
      </c>
      <c r="L672" s="7">
        <v>13.43</v>
      </c>
      <c r="M672" s="7">
        <v>0.39300000000000002</v>
      </c>
      <c r="N672" s="11">
        <f t="shared" si="41"/>
        <v>120.3725</v>
      </c>
      <c r="O672" s="12">
        <f t="shared" si="42"/>
        <v>19.494408386338197</v>
      </c>
    </row>
    <row r="673" spans="1:15" x14ac:dyDescent="0.25">
      <c r="A673" s="16" t="s">
        <v>46</v>
      </c>
      <c r="B673" s="7">
        <v>800.43</v>
      </c>
      <c r="C673" s="7">
        <v>67.010000000000005</v>
      </c>
      <c r="D673" s="7">
        <v>8.6599999999999993E-3</v>
      </c>
      <c r="E673" s="7">
        <v>855.82</v>
      </c>
      <c r="F673" s="7">
        <v>73.14</v>
      </c>
      <c r="G673" s="7">
        <v>3.1099999999999999E-2</v>
      </c>
      <c r="H673" s="7">
        <v>713.8</v>
      </c>
      <c r="I673" s="7">
        <v>62.62</v>
      </c>
      <c r="J673" s="7">
        <v>4.5400000000000003E-2</v>
      </c>
      <c r="K673" s="7">
        <v>867.34</v>
      </c>
      <c r="L673" s="7">
        <v>78.34</v>
      </c>
      <c r="M673" s="7">
        <v>0.03</v>
      </c>
      <c r="N673" s="11">
        <f t="shared" si="41"/>
        <v>809.34750000000008</v>
      </c>
      <c r="O673" s="12">
        <f t="shared" si="42"/>
        <v>70.075363894881093</v>
      </c>
    </row>
    <row r="674" spans="1:15" x14ac:dyDescent="0.25">
      <c r="A674" s="16" t="s">
        <v>47</v>
      </c>
      <c r="B674" s="7">
        <v>238.65</v>
      </c>
      <c r="C674" s="7">
        <v>20.85</v>
      </c>
      <c r="D674" s="7">
        <v>0.40200000000000002</v>
      </c>
      <c r="E674" s="7">
        <v>251.91</v>
      </c>
      <c r="F674" s="7">
        <v>22.59</v>
      </c>
      <c r="G674" s="7">
        <v>1.33</v>
      </c>
      <c r="H674" s="7">
        <v>53.75</v>
      </c>
      <c r="I674" s="7">
        <v>5.57</v>
      </c>
      <c r="J674" s="7">
        <v>2.11</v>
      </c>
      <c r="K674" s="7">
        <v>146.83000000000001</v>
      </c>
      <c r="L674" s="7">
        <v>14.08</v>
      </c>
      <c r="M674" s="7">
        <v>1.18</v>
      </c>
      <c r="N674" s="11">
        <f t="shared" si="41"/>
        <v>172.785</v>
      </c>
      <c r="O674" s="12">
        <f t="shared" si="42"/>
        <v>92.090457522300682</v>
      </c>
    </row>
    <row r="675" spans="1:15" x14ac:dyDescent="0.25">
      <c r="A675" s="16" t="s">
        <v>48</v>
      </c>
      <c r="B675" s="7">
        <v>424.65</v>
      </c>
      <c r="C675" s="7">
        <v>43</v>
      </c>
      <c r="D675" s="7">
        <v>8.9200000000000002E-2</v>
      </c>
      <c r="E675" s="7">
        <v>356.68</v>
      </c>
      <c r="F675" s="7">
        <v>36.840000000000003</v>
      </c>
      <c r="G675" s="7">
        <v>0.28599999999999998</v>
      </c>
      <c r="H675" s="7">
        <v>355.73</v>
      </c>
      <c r="I675" s="7">
        <v>37.700000000000003</v>
      </c>
      <c r="J675" s="7">
        <v>0.438</v>
      </c>
      <c r="K675" s="7">
        <v>330.62</v>
      </c>
      <c r="L675" s="7">
        <v>36.06</v>
      </c>
      <c r="M675" s="7">
        <v>0.253</v>
      </c>
      <c r="N675" s="11">
        <f t="shared" si="41"/>
        <v>366.91999999999996</v>
      </c>
      <c r="O675" s="12">
        <f t="shared" si="42"/>
        <v>40.334090626499382</v>
      </c>
    </row>
    <row r="676" spans="1:15" x14ac:dyDescent="0.25">
      <c r="A676" s="16" t="s">
        <v>49</v>
      </c>
      <c r="B676" s="7">
        <v>36.659999999999997</v>
      </c>
      <c r="C676" s="7">
        <v>3.8</v>
      </c>
      <c r="D676" s="7">
        <v>2.8400000000000001E-3</v>
      </c>
      <c r="E676" s="7">
        <v>45.45</v>
      </c>
      <c r="F676" s="7">
        <v>4.8</v>
      </c>
      <c r="G676" s="7">
        <v>1.7899999999999999E-2</v>
      </c>
      <c r="H676" s="7">
        <v>42.08</v>
      </c>
      <c r="I676" s="7">
        <v>4.59</v>
      </c>
      <c r="J676" s="7">
        <v>3.2399999999999998E-2</v>
      </c>
      <c r="K676" s="7">
        <v>39.880000000000003</v>
      </c>
      <c r="L676" s="7">
        <v>4.45</v>
      </c>
      <c r="M676" s="7">
        <v>1.32E-2</v>
      </c>
      <c r="N676" s="11">
        <f t="shared" si="41"/>
        <v>41.017499999999998</v>
      </c>
      <c r="O676" s="12">
        <f t="shared" si="42"/>
        <v>3.6994447781615394</v>
      </c>
    </row>
    <row r="677" spans="1:15" x14ac:dyDescent="0.25">
      <c r="A677" s="16" t="s">
        <v>50</v>
      </c>
      <c r="B677" s="7">
        <v>86.9</v>
      </c>
      <c r="C677" s="7">
        <v>9.8000000000000007</v>
      </c>
      <c r="D677" s="7">
        <v>2.4E-2</v>
      </c>
      <c r="E677" s="7">
        <v>100.11</v>
      </c>
      <c r="F677" s="7">
        <v>11.53</v>
      </c>
      <c r="G677" s="7">
        <v>6.9099999999999995E-2</v>
      </c>
      <c r="H677" s="7">
        <v>114.48</v>
      </c>
      <c r="I677" s="7">
        <v>13.63</v>
      </c>
      <c r="J677" s="7">
        <v>0.13500000000000001</v>
      </c>
      <c r="K677" s="7">
        <v>96.88</v>
      </c>
      <c r="L677" s="7">
        <v>11.78</v>
      </c>
      <c r="M677" s="7">
        <v>5.4899999999999997E-2</v>
      </c>
      <c r="N677" s="11">
        <f t="shared" si="41"/>
        <v>99.592500000000001</v>
      </c>
      <c r="O677" s="12">
        <f t="shared" si="42"/>
        <v>11.407054469347758</v>
      </c>
    </row>
    <row r="678" spans="1:15" x14ac:dyDescent="0.25">
      <c r="A678" s="16" t="s">
        <v>51</v>
      </c>
      <c r="B678" s="7">
        <v>2.15</v>
      </c>
      <c r="C678" s="7">
        <v>0.27</v>
      </c>
      <c r="D678" s="7">
        <v>4.5600000000000002E-2</v>
      </c>
      <c r="E678" s="7">
        <v>0.31</v>
      </c>
      <c r="F678" s="7">
        <v>0.1</v>
      </c>
      <c r="G678" s="7">
        <v>0.161</v>
      </c>
      <c r="H678" s="7">
        <v>47.68</v>
      </c>
      <c r="I678" s="7">
        <v>6.06</v>
      </c>
      <c r="J678" s="7">
        <v>0.19500000000000001</v>
      </c>
      <c r="K678" s="7">
        <v>1.43</v>
      </c>
      <c r="L678" s="7">
        <v>0.26</v>
      </c>
      <c r="M678" s="7">
        <v>0.14000000000000001</v>
      </c>
      <c r="N678" s="11">
        <f t="shared" si="41"/>
        <v>12.8925</v>
      </c>
      <c r="O678" s="12">
        <f t="shared" si="42"/>
        <v>23.204020305398231</v>
      </c>
    </row>
    <row r="679" spans="1:15" x14ac:dyDescent="0.25">
      <c r="A679" s="16" t="s">
        <v>52</v>
      </c>
      <c r="B679" s="7">
        <v>2.93</v>
      </c>
      <c r="C679" s="7">
        <v>0.28000000000000003</v>
      </c>
      <c r="D679" s="7">
        <v>6.4100000000000004E-2</v>
      </c>
      <c r="E679" s="7">
        <v>4.25</v>
      </c>
      <c r="F679" s="7">
        <v>0.48</v>
      </c>
      <c r="G679" s="7">
        <v>0.215</v>
      </c>
      <c r="H679" s="7">
        <v>19.89</v>
      </c>
      <c r="I679" s="7">
        <v>2.1800000000000002</v>
      </c>
      <c r="J679" s="7">
        <v>0.374</v>
      </c>
      <c r="K679" s="7">
        <v>5.43</v>
      </c>
      <c r="L679" s="7">
        <v>0.66</v>
      </c>
      <c r="M679" s="7">
        <v>0.19900000000000001</v>
      </c>
      <c r="N679" s="11">
        <f t="shared" si="41"/>
        <v>8.125</v>
      </c>
      <c r="O679" s="12">
        <f t="shared" si="42"/>
        <v>7.9095280095169604</v>
      </c>
    </row>
    <row r="680" spans="1:15" x14ac:dyDescent="0.25">
      <c r="A680" s="16" t="s">
        <v>53</v>
      </c>
      <c r="B680" s="7">
        <v>8.2799999999999994</v>
      </c>
      <c r="C680" s="7">
        <v>0.83</v>
      </c>
      <c r="D680" s="7">
        <v>8.3800000000000003E-3</v>
      </c>
      <c r="E680" s="7">
        <v>9.89</v>
      </c>
      <c r="F680" s="7">
        <v>1.03</v>
      </c>
      <c r="G680" s="7">
        <v>1.46E-2</v>
      </c>
      <c r="H680" s="7">
        <v>8.25</v>
      </c>
      <c r="I680" s="7">
        <v>0.94</v>
      </c>
      <c r="J680" s="7">
        <v>3.6900000000000002E-2</v>
      </c>
      <c r="K680" s="7">
        <v>9.1999999999999993</v>
      </c>
      <c r="L680" s="7">
        <v>1.02</v>
      </c>
      <c r="M680" s="7">
        <v>1.9900000000000001E-2</v>
      </c>
      <c r="N680" s="11">
        <f t="shared" si="41"/>
        <v>8.9050000000000011</v>
      </c>
      <c r="O680" s="12">
        <f t="shared" si="42"/>
        <v>0.79096986878978759</v>
      </c>
    </row>
    <row r="681" spans="1:15" x14ac:dyDescent="0.25">
      <c r="A681" s="16" t="s">
        <v>54</v>
      </c>
      <c r="B681" s="7">
        <v>1.3</v>
      </c>
      <c r="C681" s="7">
        <v>0.42</v>
      </c>
      <c r="D681" s="7">
        <v>0.82899999999999996</v>
      </c>
      <c r="E681" s="7" t="s">
        <v>166</v>
      </c>
      <c r="F681" s="7" t="s">
        <v>167</v>
      </c>
      <c r="G681" s="7" t="s">
        <v>167</v>
      </c>
      <c r="H681" s="7">
        <v>53.5</v>
      </c>
      <c r="I681" s="7">
        <v>7.78</v>
      </c>
      <c r="J681" s="7">
        <v>4.01</v>
      </c>
      <c r="K681" s="7" t="s">
        <v>166</v>
      </c>
      <c r="L681" s="7" t="s">
        <v>167</v>
      </c>
      <c r="M681" s="7" t="s">
        <v>167</v>
      </c>
      <c r="N681" s="11">
        <f t="shared" si="41"/>
        <v>27.4</v>
      </c>
      <c r="O681" s="12">
        <f t="shared" si="42"/>
        <v>36.910973977937786</v>
      </c>
    </row>
    <row r="682" spans="1:15" x14ac:dyDescent="0.25">
      <c r="A682" s="16" t="s">
        <v>55</v>
      </c>
      <c r="B682" s="7">
        <v>0.113</v>
      </c>
      <c r="C682" s="7">
        <v>1.2E-2</v>
      </c>
      <c r="D682" s="7">
        <v>2.4199999999999998E-3</v>
      </c>
      <c r="E682" s="7">
        <v>0.59</v>
      </c>
      <c r="F682" s="7">
        <v>6.0999999999999999E-2</v>
      </c>
      <c r="G682" s="7">
        <v>6.7299999999999999E-3</v>
      </c>
      <c r="H682" s="7">
        <v>5.6000000000000001E-2</v>
      </c>
      <c r="I682" s="7">
        <v>2.1999999999999999E-2</v>
      </c>
      <c r="J682" s="7">
        <v>1.6199999999999999E-2</v>
      </c>
      <c r="K682" s="7">
        <v>5.1999999999999998E-2</v>
      </c>
      <c r="L682" s="7">
        <v>1.2999999999999999E-2</v>
      </c>
      <c r="M682" s="7">
        <v>7.6499999999999997E-3</v>
      </c>
      <c r="N682" s="11">
        <f t="shared" si="41"/>
        <v>0.20275000000000001</v>
      </c>
      <c r="O682" s="12">
        <f t="shared" si="42"/>
        <v>0.25966565040451534</v>
      </c>
    </row>
    <row r="683" spans="1:15" x14ac:dyDescent="0.25">
      <c r="A683" s="16" t="s">
        <v>56</v>
      </c>
      <c r="B683" s="7">
        <v>1.22</v>
      </c>
      <c r="C683" s="7">
        <v>0.1</v>
      </c>
      <c r="D683" s="7">
        <v>5.0000000000000001E-3</v>
      </c>
      <c r="E683" s="7">
        <v>62.76</v>
      </c>
      <c r="F683" s="7">
        <v>5.12</v>
      </c>
      <c r="G683" s="7">
        <v>1.24E-2</v>
      </c>
      <c r="H683" s="7">
        <v>2.48</v>
      </c>
      <c r="I683" s="7">
        <v>0.27</v>
      </c>
      <c r="J683" s="7">
        <v>3.2000000000000001E-2</v>
      </c>
      <c r="K683" s="7">
        <v>3.44</v>
      </c>
      <c r="L683" s="7">
        <v>0.32</v>
      </c>
      <c r="M683" s="7">
        <v>1.37E-2</v>
      </c>
      <c r="N683" s="11">
        <f t="shared" si="41"/>
        <v>17.474999999999998</v>
      </c>
      <c r="O683" s="12">
        <f t="shared" si="42"/>
        <v>30.203683550189705</v>
      </c>
    </row>
    <row r="684" spans="1:15" x14ac:dyDescent="0.25">
      <c r="A684" s="16" t="s">
        <v>57</v>
      </c>
      <c r="B684" s="7">
        <v>1.14E-2</v>
      </c>
      <c r="C684" s="7">
        <v>2.3999999999999998E-3</v>
      </c>
      <c r="D684" s="7">
        <v>0</v>
      </c>
      <c r="E684" s="7">
        <v>2.3E-2</v>
      </c>
      <c r="F684" s="7">
        <v>6.4999999999999997E-3</v>
      </c>
      <c r="G684" s="7">
        <v>0</v>
      </c>
      <c r="H684" s="7" t="s">
        <v>166</v>
      </c>
      <c r="I684" s="7" t="s">
        <v>167</v>
      </c>
      <c r="J684" s="7" t="s">
        <v>167</v>
      </c>
      <c r="K684" s="7">
        <v>1.78E-2</v>
      </c>
      <c r="L684" s="7">
        <v>8.2000000000000007E-3</v>
      </c>
      <c r="M684" s="7">
        <v>5.4200000000000003E-3</v>
      </c>
      <c r="N684" s="11">
        <f t="shared" si="41"/>
        <v>1.7399999999999999E-2</v>
      </c>
      <c r="O684" s="12">
        <f t="shared" si="42"/>
        <v>5.8103356185335827E-3</v>
      </c>
    </row>
    <row r="685" spans="1:15" x14ac:dyDescent="0.25">
      <c r="A685" s="16" t="s">
        <v>58</v>
      </c>
      <c r="B685" s="7">
        <v>8.1000000000000003E-2</v>
      </c>
      <c r="C685" s="7">
        <v>1.6E-2</v>
      </c>
      <c r="D685" s="7">
        <v>1.2999999999999999E-2</v>
      </c>
      <c r="E685" s="7">
        <v>8.7999999999999995E-2</v>
      </c>
      <c r="F685" s="7">
        <v>4.2000000000000003E-2</v>
      </c>
      <c r="G685" s="7">
        <v>6.4000000000000001E-2</v>
      </c>
      <c r="H685" s="7">
        <v>0.14000000000000001</v>
      </c>
      <c r="I685" s="7">
        <v>0.1</v>
      </c>
      <c r="J685" s="7">
        <v>9.9199999999999997E-2</v>
      </c>
      <c r="K685" s="7">
        <v>0.18</v>
      </c>
      <c r="L685" s="7">
        <v>5.5E-2</v>
      </c>
      <c r="M685" s="7">
        <v>0</v>
      </c>
      <c r="N685" s="11">
        <f t="shared" si="41"/>
        <v>0.12225</v>
      </c>
      <c r="O685" s="12">
        <f t="shared" si="42"/>
        <v>4.6636001829773822E-2</v>
      </c>
    </row>
    <row r="686" spans="1:15" x14ac:dyDescent="0.25">
      <c r="A686" s="16" t="s">
        <v>59</v>
      </c>
      <c r="B686" s="7" t="s">
        <v>166</v>
      </c>
      <c r="C686" s="7" t="s">
        <v>167</v>
      </c>
      <c r="D686" s="7" t="s">
        <v>167</v>
      </c>
      <c r="E686" s="7">
        <v>2.5000000000000001E-2</v>
      </c>
      <c r="F686" s="7">
        <v>1.2999999999999999E-2</v>
      </c>
      <c r="G686" s="7">
        <v>1.3299999999999999E-2</v>
      </c>
      <c r="H686" s="7">
        <v>17.68</v>
      </c>
      <c r="I686" s="7">
        <v>2.37</v>
      </c>
      <c r="J686" s="7">
        <v>5.2499999999999998E-2</v>
      </c>
      <c r="K686" s="7" t="s">
        <v>166</v>
      </c>
      <c r="L686" s="7" t="s">
        <v>167</v>
      </c>
      <c r="M686" s="7" t="s">
        <v>167</v>
      </c>
      <c r="N686" s="11">
        <f t="shared" si="41"/>
        <v>8.8524999999999991</v>
      </c>
      <c r="O686" s="12">
        <f t="shared" si="42"/>
        <v>12.4839702218485</v>
      </c>
    </row>
    <row r="687" spans="1:15" x14ac:dyDescent="0.25">
      <c r="A687" s="16" t="s">
        <v>60</v>
      </c>
      <c r="B687" s="7" t="s">
        <v>166</v>
      </c>
      <c r="C687" s="7" t="s">
        <v>167</v>
      </c>
      <c r="D687" s="7" t="s">
        <v>167</v>
      </c>
      <c r="E687" s="7" t="s">
        <v>166</v>
      </c>
      <c r="F687" s="7" t="s">
        <v>167</v>
      </c>
      <c r="G687" s="7" t="s">
        <v>167</v>
      </c>
      <c r="H687" s="7">
        <v>39.57</v>
      </c>
      <c r="I687" s="7">
        <v>4.32</v>
      </c>
      <c r="J687" s="7">
        <v>0.51600000000000001</v>
      </c>
      <c r="K687" s="7" t="s">
        <v>166</v>
      </c>
      <c r="L687" s="7" t="s">
        <v>167</v>
      </c>
      <c r="M687" s="7" t="s">
        <v>167</v>
      </c>
      <c r="N687" s="11">
        <f t="shared" si="41"/>
        <v>39.57</v>
      </c>
      <c r="O687" s="12" t="s">
        <v>167</v>
      </c>
    </row>
    <row r="688" spans="1:15" x14ac:dyDescent="0.25">
      <c r="A688" s="16" t="s">
        <v>61</v>
      </c>
      <c r="B688" s="7">
        <v>5.4000000000000003E-3</v>
      </c>
      <c r="C688" s="7">
        <v>1.6999999999999999E-3</v>
      </c>
      <c r="D688" s="7">
        <v>1.57E-3</v>
      </c>
      <c r="E688" s="7" t="s">
        <v>166</v>
      </c>
      <c r="F688" s="7" t="s">
        <v>167</v>
      </c>
      <c r="G688" s="7" t="s">
        <v>167</v>
      </c>
      <c r="H688" s="7" t="s">
        <v>166</v>
      </c>
      <c r="I688" s="7" t="s">
        <v>167</v>
      </c>
      <c r="J688" s="7" t="s">
        <v>167</v>
      </c>
      <c r="K688" s="7" t="s">
        <v>166</v>
      </c>
      <c r="L688" s="7" t="s">
        <v>167</v>
      </c>
      <c r="M688" s="7" t="s">
        <v>167</v>
      </c>
      <c r="N688" s="11">
        <f t="shared" si="41"/>
        <v>5.4000000000000003E-3</v>
      </c>
      <c r="O688" s="12" t="s">
        <v>167</v>
      </c>
    </row>
    <row r="689" spans="1:15" x14ac:dyDescent="0.25">
      <c r="A689" s="16" t="s">
        <v>62</v>
      </c>
      <c r="B689" s="7">
        <v>0.26500000000000001</v>
      </c>
      <c r="C689" s="7">
        <v>3.9E-2</v>
      </c>
      <c r="D689" s="7">
        <v>4.87E-2</v>
      </c>
      <c r="E689" s="7">
        <v>0.59</v>
      </c>
      <c r="F689" s="7">
        <v>0.11</v>
      </c>
      <c r="G689" s="7">
        <v>0.152</v>
      </c>
      <c r="H689" s="7">
        <v>0.99</v>
      </c>
      <c r="I689" s="7">
        <v>0.26</v>
      </c>
      <c r="J689" s="7">
        <v>0.25900000000000001</v>
      </c>
      <c r="K689" s="7">
        <v>0.37</v>
      </c>
      <c r="L689" s="7">
        <v>0.11</v>
      </c>
      <c r="M689" s="7">
        <v>0.14000000000000001</v>
      </c>
      <c r="N689" s="11">
        <f t="shared" si="41"/>
        <v>0.55374999999999996</v>
      </c>
      <c r="O689" s="12">
        <f t="shared" si="42"/>
        <v>0.32081601684870215</v>
      </c>
    </row>
    <row r="690" spans="1:15" x14ac:dyDescent="0.25">
      <c r="A690" s="16" t="s">
        <v>63</v>
      </c>
      <c r="B690" s="7" t="s">
        <v>166</v>
      </c>
      <c r="C690" s="7" t="s">
        <v>167</v>
      </c>
      <c r="D690" s="7" t="s">
        <v>167</v>
      </c>
      <c r="E690" s="7" t="s">
        <v>166</v>
      </c>
      <c r="F690" s="7" t="s">
        <v>167</v>
      </c>
      <c r="G690" s="7" t="s">
        <v>167</v>
      </c>
      <c r="H690" s="7">
        <v>0.28999999999999998</v>
      </c>
      <c r="I690" s="7">
        <v>0.11</v>
      </c>
      <c r="J690" s="7">
        <v>0.10100000000000001</v>
      </c>
      <c r="K690" s="7" t="s">
        <v>166</v>
      </c>
      <c r="L690" s="7" t="s">
        <v>167</v>
      </c>
      <c r="M690" s="7" t="s">
        <v>167</v>
      </c>
      <c r="N690" s="11">
        <f t="shared" si="41"/>
        <v>0.28999999999999998</v>
      </c>
      <c r="O690" s="12" t="s">
        <v>167</v>
      </c>
    </row>
    <row r="691" spans="1:15" x14ac:dyDescent="0.25">
      <c r="A691" s="16" t="s">
        <v>64</v>
      </c>
      <c r="B691" s="7">
        <v>5.1999999999999998E-2</v>
      </c>
      <c r="C691" s="7">
        <v>6.0000000000000001E-3</v>
      </c>
      <c r="D691" s="7">
        <v>1.9400000000000001E-3</v>
      </c>
      <c r="E691" s="7">
        <v>1.37E-2</v>
      </c>
      <c r="F691" s="7">
        <v>4.3E-3</v>
      </c>
      <c r="G691" s="7">
        <v>0</v>
      </c>
      <c r="H691" s="7">
        <v>1.2999999999999999E-2</v>
      </c>
      <c r="I691" s="7">
        <v>1.0999999999999999E-2</v>
      </c>
      <c r="J691" s="7">
        <v>1.0800000000000001E-2</v>
      </c>
      <c r="K691" s="7">
        <v>0.04</v>
      </c>
      <c r="L691" s="7">
        <v>1.0999999999999999E-2</v>
      </c>
      <c r="M691" s="7">
        <v>8.2100000000000003E-3</v>
      </c>
      <c r="N691" s="11">
        <f t="shared" si="41"/>
        <v>2.9675E-2</v>
      </c>
      <c r="O691" s="12">
        <f t="shared" si="42"/>
        <v>1.9478770495080018E-2</v>
      </c>
    </row>
    <row r="692" spans="1:15" x14ac:dyDescent="0.25">
      <c r="A692" s="16" t="s">
        <v>65</v>
      </c>
      <c r="B692" s="7">
        <v>0.13300000000000001</v>
      </c>
      <c r="C692" s="7">
        <v>1.2999999999999999E-2</v>
      </c>
      <c r="D692" s="7">
        <v>1.2600000000000001E-3</v>
      </c>
      <c r="E692" s="7">
        <v>4.2999999999999997E-2</v>
      </c>
      <c r="F692" s="7">
        <v>8.3999999999999995E-3</v>
      </c>
      <c r="G692" s="7">
        <v>3.8300000000000001E-3</v>
      </c>
      <c r="H692" s="7">
        <v>0.56000000000000005</v>
      </c>
      <c r="I692" s="7">
        <v>7.2999999999999995E-2</v>
      </c>
      <c r="J692" s="7">
        <v>1.3899999999999999E-2</v>
      </c>
      <c r="K692" s="7">
        <v>0.11700000000000001</v>
      </c>
      <c r="L692" s="7">
        <v>0.02</v>
      </c>
      <c r="M692" s="7">
        <v>5.9500000000000004E-3</v>
      </c>
      <c r="N692" s="11">
        <f t="shared" si="41"/>
        <v>0.21325</v>
      </c>
      <c r="O692" s="12">
        <f t="shared" si="42"/>
        <v>0.23446730404614347</v>
      </c>
    </row>
    <row r="693" spans="1:15" x14ac:dyDescent="0.25">
      <c r="A693" s="16" t="s">
        <v>66</v>
      </c>
      <c r="B693" s="7">
        <v>6.9000000000000006E-2</v>
      </c>
      <c r="C693" s="7">
        <v>1.2E-2</v>
      </c>
      <c r="D693" s="7">
        <v>6.4599999999999996E-3</v>
      </c>
      <c r="E693" s="7">
        <v>0.02</v>
      </c>
      <c r="F693" s="7">
        <v>1.0999999999999999E-2</v>
      </c>
      <c r="G693" s="7">
        <v>0</v>
      </c>
      <c r="H693" s="7" t="s">
        <v>166</v>
      </c>
      <c r="I693" s="7" t="s">
        <v>167</v>
      </c>
      <c r="J693" s="7" t="s">
        <v>167</v>
      </c>
      <c r="K693" s="7">
        <v>4.7E-2</v>
      </c>
      <c r="L693" s="7">
        <v>2.8000000000000001E-2</v>
      </c>
      <c r="M693" s="7">
        <v>2.1700000000000001E-2</v>
      </c>
      <c r="N693" s="11">
        <f t="shared" si="41"/>
        <v>4.5333333333333337E-2</v>
      </c>
      <c r="O693" s="12">
        <f t="shared" si="42"/>
        <v>2.4542480178933287E-2</v>
      </c>
    </row>
    <row r="694" spans="1:15" x14ac:dyDescent="0.25">
      <c r="A694" s="16" t="s">
        <v>67</v>
      </c>
      <c r="B694" s="7">
        <v>3.44E-2</v>
      </c>
      <c r="C694" s="7">
        <v>7.7999999999999996E-3</v>
      </c>
      <c r="D694" s="7">
        <v>7.6499999999999997E-3</v>
      </c>
      <c r="E694" s="7">
        <v>1.73</v>
      </c>
      <c r="F694" s="7">
        <v>0.18</v>
      </c>
      <c r="G694" s="7">
        <v>2.3199999999999998E-2</v>
      </c>
      <c r="H694" s="7" t="s">
        <v>166</v>
      </c>
      <c r="I694" s="7" t="s">
        <v>167</v>
      </c>
      <c r="J694" s="7" t="s">
        <v>167</v>
      </c>
      <c r="K694" s="7">
        <v>5.6000000000000001E-2</v>
      </c>
      <c r="L694" s="7">
        <v>2.4E-2</v>
      </c>
      <c r="M694" s="7">
        <v>1.47E-2</v>
      </c>
      <c r="N694" s="11">
        <f t="shared" si="41"/>
        <v>0.60680000000000001</v>
      </c>
      <c r="O694" s="12">
        <f t="shared" si="42"/>
        <v>0.97277968728792852</v>
      </c>
    </row>
    <row r="695" spans="1:15" x14ac:dyDescent="0.25">
      <c r="A695" s="16" t="s">
        <v>68</v>
      </c>
      <c r="B695" s="7">
        <v>2.3900000000000001E-2</v>
      </c>
      <c r="C695" s="7">
        <v>6.7000000000000002E-3</v>
      </c>
      <c r="D695" s="7">
        <v>0</v>
      </c>
      <c r="E695" s="7">
        <v>0.04</v>
      </c>
      <c r="F695" s="7">
        <v>1.7000000000000001E-2</v>
      </c>
      <c r="G695" s="7">
        <v>0</v>
      </c>
      <c r="H695" s="7">
        <v>7.5999999999999998E-2</v>
      </c>
      <c r="I695" s="7">
        <v>6.8000000000000005E-2</v>
      </c>
      <c r="J695" s="7">
        <v>6.9199999999999998E-2</v>
      </c>
      <c r="K695" s="7" t="s">
        <v>166</v>
      </c>
      <c r="L695" s="7" t="s">
        <v>167</v>
      </c>
      <c r="M695" s="7" t="s">
        <v>167</v>
      </c>
      <c r="N695" s="11">
        <f t="shared" si="41"/>
        <v>4.6633333333333332E-2</v>
      </c>
      <c r="O695" s="12">
        <f t="shared" si="42"/>
        <v>2.6675894236807385E-2</v>
      </c>
    </row>
    <row r="696" spans="1:15" x14ac:dyDescent="0.25">
      <c r="A696" s="16" t="s">
        <v>69</v>
      </c>
      <c r="B696" s="7" t="s">
        <v>166</v>
      </c>
      <c r="C696" s="7" t="s">
        <v>167</v>
      </c>
      <c r="D696" s="7" t="s">
        <v>167</v>
      </c>
      <c r="E696" s="7" t="s">
        <v>166</v>
      </c>
      <c r="F696" s="7" t="s">
        <v>167</v>
      </c>
      <c r="G696" s="7" t="s">
        <v>167</v>
      </c>
      <c r="H696" s="7" t="s">
        <v>166</v>
      </c>
      <c r="I696" s="7" t="s">
        <v>167</v>
      </c>
      <c r="J696" s="7" t="s">
        <v>167</v>
      </c>
      <c r="K696" s="7" t="s">
        <v>166</v>
      </c>
      <c r="L696" s="7" t="s">
        <v>167</v>
      </c>
      <c r="M696" s="7" t="s">
        <v>167</v>
      </c>
      <c r="N696" s="11" t="s">
        <v>167</v>
      </c>
      <c r="O696" s="12" t="s">
        <v>167</v>
      </c>
    </row>
    <row r="697" spans="1:15" x14ac:dyDescent="0.25">
      <c r="A697" s="16" t="s">
        <v>70</v>
      </c>
      <c r="B697" s="7">
        <v>0.153</v>
      </c>
      <c r="C697" s="7">
        <v>2.1000000000000001E-2</v>
      </c>
      <c r="D697" s="7">
        <v>1.14E-2</v>
      </c>
      <c r="E697" s="7">
        <v>0.251</v>
      </c>
      <c r="F697" s="7">
        <v>4.3999999999999997E-2</v>
      </c>
      <c r="G697" s="7">
        <v>2.8799999999999999E-2</v>
      </c>
      <c r="H697" s="7">
        <v>15.28</v>
      </c>
      <c r="I697" s="7">
        <v>1.76</v>
      </c>
      <c r="J697" s="7">
        <v>4.0500000000000001E-2</v>
      </c>
      <c r="K697" s="7">
        <v>0.28499999999999998</v>
      </c>
      <c r="L697" s="7">
        <v>5.7000000000000002E-2</v>
      </c>
      <c r="M697" s="7">
        <v>2.2100000000000002E-2</v>
      </c>
      <c r="N697" s="11">
        <f t="shared" si="41"/>
        <v>3.9922499999999999</v>
      </c>
      <c r="O697" s="12">
        <f t="shared" si="42"/>
        <v>7.5253747359627656</v>
      </c>
    </row>
    <row r="698" spans="1:15" x14ac:dyDescent="0.25">
      <c r="A698" s="16" t="s">
        <v>71</v>
      </c>
      <c r="B698" s="7" t="s">
        <v>166</v>
      </c>
      <c r="C698" s="7" t="s">
        <v>167</v>
      </c>
      <c r="D698" s="7" t="s">
        <v>167</v>
      </c>
      <c r="E698" s="7" t="s">
        <v>166</v>
      </c>
      <c r="F698" s="7" t="s">
        <v>167</v>
      </c>
      <c r="G698" s="7" t="s">
        <v>167</v>
      </c>
      <c r="H698" s="7">
        <v>0.34100000000000003</v>
      </c>
      <c r="I698" s="7">
        <v>7.0999999999999994E-2</v>
      </c>
      <c r="J698" s="7">
        <v>2.64E-2</v>
      </c>
      <c r="K698" s="7" t="s">
        <v>166</v>
      </c>
      <c r="L698" s="7" t="s">
        <v>167</v>
      </c>
      <c r="M698" s="7" t="s">
        <v>167</v>
      </c>
      <c r="N698" s="11">
        <f t="shared" si="41"/>
        <v>0.34100000000000003</v>
      </c>
      <c r="O698" s="12" t="s">
        <v>167</v>
      </c>
    </row>
    <row r="699" spans="1:15" x14ac:dyDescent="0.25">
      <c r="A699" s="16" t="s">
        <v>72</v>
      </c>
      <c r="B699" s="7">
        <v>1.49E-2</v>
      </c>
      <c r="C699" s="7">
        <v>3.0999999999999999E-3</v>
      </c>
      <c r="D699" s="7">
        <v>1.89E-3</v>
      </c>
      <c r="E699" s="7">
        <v>0.151</v>
      </c>
      <c r="F699" s="7">
        <v>2.1999999999999999E-2</v>
      </c>
      <c r="G699" s="7">
        <v>0</v>
      </c>
      <c r="H699" s="7">
        <v>5.1999999999999998E-2</v>
      </c>
      <c r="I699" s="7">
        <v>2.4E-2</v>
      </c>
      <c r="J699" s="7">
        <v>1.6500000000000001E-2</v>
      </c>
      <c r="K699" s="7">
        <v>3.4000000000000002E-2</v>
      </c>
      <c r="L699" s="7">
        <v>1.2E-2</v>
      </c>
      <c r="M699" s="7">
        <v>6.2500000000000003E-3</v>
      </c>
      <c r="N699" s="11">
        <f t="shared" si="41"/>
        <v>6.2975000000000003E-2</v>
      </c>
      <c r="O699" s="12">
        <f t="shared" si="42"/>
        <v>6.0606950921490849E-2</v>
      </c>
    </row>
    <row r="700" spans="1:15" ht="13.8" thickBot="1" x14ac:dyDescent="0.3">
      <c r="A700" s="17" t="s">
        <v>73</v>
      </c>
      <c r="B700" s="8">
        <v>0.153</v>
      </c>
      <c r="C700" s="8">
        <v>1.6E-2</v>
      </c>
      <c r="D700" s="8">
        <v>2.4499999999999999E-3</v>
      </c>
      <c r="E700" s="8">
        <v>0.60899999999999999</v>
      </c>
      <c r="F700" s="8">
        <v>6.3E-2</v>
      </c>
      <c r="G700" s="8">
        <v>7.4400000000000004E-3</v>
      </c>
      <c r="H700" s="8">
        <v>8.2000000000000003E-2</v>
      </c>
      <c r="I700" s="8">
        <v>2.7E-2</v>
      </c>
      <c r="J700" s="8">
        <v>1.29E-2</v>
      </c>
      <c r="K700" s="8">
        <v>0.129</v>
      </c>
      <c r="L700" s="8">
        <v>2.4E-2</v>
      </c>
      <c r="M700" s="8">
        <v>4.6899999999999997E-3</v>
      </c>
      <c r="N700" s="13">
        <f t="shared" si="41"/>
        <v>0.24324999999999999</v>
      </c>
      <c r="O700" s="14">
        <f t="shared" si="42"/>
        <v>0.24560995500997104</v>
      </c>
    </row>
    <row r="701" spans="1:15" ht="13.8" thickBot="1" x14ac:dyDescent="0.3">
      <c r="N701" s="19"/>
      <c r="O701" s="19"/>
    </row>
    <row r="702" spans="1:15" x14ac:dyDescent="0.25">
      <c r="A702" s="15"/>
      <c r="B702" s="6" t="s">
        <v>35</v>
      </c>
      <c r="C702" s="6" t="s">
        <v>84</v>
      </c>
      <c r="D702" s="6" t="s">
        <v>150</v>
      </c>
      <c r="E702" s="6" t="s">
        <v>36</v>
      </c>
      <c r="F702" s="6" t="s">
        <v>84</v>
      </c>
      <c r="G702" s="6" t="s">
        <v>150</v>
      </c>
      <c r="H702" s="6" t="s">
        <v>164</v>
      </c>
      <c r="I702" s="6" t="s">
        <v>84</v>
      </c>
      <c r="J702" s="6" t="s">
        <v>150</v>
      </c>
      <c r="K702" s="6" t="s">
        <v>37</v>
      </c>
      <c r="L702" s="6" t="s">
        <v>84</v>
      </c>
      <c r="M702" s="6" t="s">
        <v>150</v>
      </c>
      <c r="N702" s="15" t="s">
        <v>168</v>
      </c>
      <c r="O702" s="26" t="s">
        <v>169</v>
      </c>
    </row>
    <row r="703" spans="1:15" x14ac:dyDescent="0.25">
      <c r="A703" s="16" t="s">
        <v>41</v>
      </c>
      <c r="B703" s="7">
        <v>71.53</v>
      </c>
      <c r="C703" s="7">
        <v>7.63</v>
      </c>
      <c r="D703" s="7">
        <v>3.8899999999999997E-2</v>
      </c>
      <c r="E703" s="7">
        <v>58.97</v>
      </c>
      <c r="F703" s="7">
        <v>6.53</v>
      </c>
      <c r="G703" s="7">
        <v>2.23E-2</v>
      </c>
      <c r="H703" s="7">
        <v>126.07</v>
      </c>
      <c r="I703" s="7">
        <v>15.04</v>
      </c>
      <c r="J703" s="7">
        <v>5.5599999999999997E-2</v>
      </c>
      <c r="K703" s="7">
        <v>236.63</v>
      </c>
      <c r="L703" s="7">
        <v>30.59</v>
      </c>
      <c r="M703" s="7">
        <v>5.1700000000000003E-2</v>
      </c>
      <c r="N703" s="11">
        <f>AVERAGE(B703,E703,H703,K703)</f>
        <v>123.3</v>
      </c>
      <c r="O703" s="12">
        <f>STDEV(B703,E703,H703,K703)</f>
        <v>80.972924692969627</v>
      </c>
    </row>
    <row r="704" spans="1:15" x14ac:dyDescent="0.25">
      <c r="A704" s="16" t="s">
        <v>42</v>
      </c>
      <c r="B704" s="7">
        <v>545.28</v>
      </c>
      <c r="C704" s="7">
        <v>50.02</v>
      </c>
      <c r="D704" s="7">
        <v>9.3299999999999994E-2</v>
      </c>
      <c r="E704" s="7">
        <v>401.87</v>
      </c>
      <c r="F704" s="7">
        <v>38.24</v>
      </c>
      <c r="G704" s="7">
        <v>8.0399999999999999E-2</v>
      </c>
      <c r="H704" s="7">
        <v>529.61</v>
      </c>
      <c r="I704" s="7">
        <v>54.46</v>
      </c>
      <c r="J704" s="7">
        <v>0.114</v>
      </c>
      <c r="K704" s="7">
        <v>655.52</v>
      </c>
      <c r="L704" s="7">
        <v>73.150000000000006</v>
      </c>
      <c r="M704" s="7">
        <v>0.115</v>
      </c>
      <c r="N704" s="11">
        <f t="shared" ref="N704:N735" si="43">AVERAGE(B704,E704,H704,K704)</f>
        <v>533.06999999999994</v>
      </c>
      <c r="O704" s="12">
        <f t="shared" ref="O704:O735" si="44">STDEV(B704,E704,H704,K704)</f>
        <v>103.87251513273416</v>
      </c>
    </row>
    <row r="705" spans="1:15" x14ac:dyDescent="0.25">
      <c r="A705" s="16" t="s">
        <v>43</v>
      </c>
      <c r="B705" s="7">
        <v>1458.11</v>
      </c>
      <c r="C705" s="7">
        <v>160.75</v>
      </c>
      <c r="D705" s="7">
        <v>65.680000000000007</v>
      </c>
      <c r="E705" s="7">
        <v>2539.65</v>
      </c>
      <c r="F705" s="7">
        <v>285.74</v>
      </c>
      <c r="G705" s="7">
        <v>56.84</v>
      </c>
      <c r="H705" s="7">
        <v>9851.08</v>
      </c>
      <c r="I705" s="7">
        <v>1173.01</v>
      </c>
      <c r="J705" s="7">
        <v>80.55</v>
      </c>
      <c r="K705" s="7">
        <v>2791.19</v>
      </c>
      <c r="L705" s="7">
        <v>361.01</v>
      </c>
      <c r="M705" s="7">
        <v>80.48</v>
      </c>
      <c r="N705" s="11">
        <f t="shared" si="43"/>
        <v>4160.0074999999997</v>
      </c>
      <c r="O705" s="12">
        <f t="shared" si="44"/>
        <v>3837.8716357235908</v>
      </c>
    </row>
    <row r="706" spans="1:15" x14ac:dyDescent="0.25">
      <c r="A706" s="16" t="s">
        <v>44</v>
      </c>
      <c r="B706" s="7">
        <v>0.3</v>
      </c>
      <c r="C706" s="7">
        <v>3.9E-2</v>
      </c>
      <c r="D706" s="7">
        <v>3.2800000000000003E-2</v>
      </c>
      <c r="E706" s="7">
        <v>0.22500000000000001</v>
      </c>
      <c r="F706" s="7">
        <v>3.7999999999999999E-2</v>
      </c>
      <c r="G706" s="7">
        <v>2.9899999999999999E-2</v>
      </c>
      <c r="H706" s="7">
        <v>8.8999999999999996E-2</v>
      </c>
      <c r="I706" s="7">
        <v>2.9000000000000001E-2</v>
      </c>
      <c r="J706" s="7">
        <v>4.8300000000000003E-2</v>
      </c>
      <c r="K706" s="7">
        <v>0.28599999999999998</v>
      </c>
      <c r="L706" s="7">
        <v>5.6000000000000001E-2</v>
      </c>
      <c r="M706" s="7">
        <v>4.3700000000000003E-2</v>
      </c>
      <c r="N706" s="11">
        <f t="shared" si="43"/>
        <v>0.22499999999999998</v>
      </c>
      <c r="O706" s="12">
        <f t="shared" si="44"/>
        <v>9.6336216796522989E-2</v>
      </c>
    </row>
    <row r="707" spans="1:15" x14ac:dyDescent="0.25">
      <c r="A707" s="16" t="s">
        <v>45</v>
      </c>
      <c r="B707" s="7">
        <v>129.04</v>
      </c>
      <c r="C707" s="7">
        <v>12.48</v>
      </c>
      <c r="D707" s="7">
        <v>0.40699999999999997</v>
      </c>
      <c r="E707" s="7">
        <v>53.1</v>
      </c>
      <c r="F707" s="7">
        <v>5.52</v>
      </c>
      <c r="G707" s="7">
        <v>0.372</v>
      </c>
      <c r="H707" s="7">
        <v>48.92</v>
      </c>
      <c r="I707" s="7">
        <v>5.45</v>
      </c>
      <c r="J707" s="7">
        <v>0.54400000000000004</v>
      </c>
      <c r="K707" s="7">
        <v>99.56</v>
      </c>
      <c r="L707" s="7">
        <v>11.93</v>
      </c>
      <c r="M707" s="7">
        <v>0.49099999999999999</v>
      </c>
      <c r="N707" s="11">
        <f t="shared" si="43"/>
        <v>82.655000000000001</v>
      </c>
      <c r="O707" s="12">
        <f t="shared" si="44"/>
        <v>38.509286758737368</v>
      </c>
    </row>
    <row r="708" spans="1:15" x14ac:dyDescent="0.25">
      <c r="A708" s="16" t="s">
        <v>46</v>
      </c>
      <c r="B708" s="7">
        <v>860.3</v>
      </c>
      <c r="C708" s="7">
        <v>80.290000000000006</v>
      </c>
      <c r="D708" s="7">
        <v>2.7199999999999998E-2</v>
      </c>
      <c r="E708" s="7">
        <v>1174.3699999999999</v>
      </c>
      <c r="F708" s="7">
        <v>113.55</v>
      </c>
      <c r="G708" s="7">
        <v>2.4299999999999999E-2</v>
      </c>
      <c r="H708" s="7">
        <v>921.79</v>
      </c>
      <c r="I708" s="7">
        <v>96.15</v>
      </c>
      <c r="J708" s="7">
        <v>4.3900000000000002E-2</v>
      </c>
      <c r="K708" s="7">
        <v>1217.8900000000001</v>
      </c>
      <c r="L708" s="7">
        <v>137.49</v>
      </c>
      <c r="M708" s="7">
        <v>3.6299999999999999E-2</v>
      </c>
      <c r="N708" s="11">
        <f t="shared" si="43"/>
        <v>1043.5875000000001</v>
      </c>
      <c r="O708" s="12">
        <f t="shared" si="44"/>
        <v>178.80563234510575</v>
      </c>
    </row>
    <row r="709" spans="1:15" x14ac:dyDescent="0.25">
      <c r="A709" s="16" t="s">
        <v>47</v>
      </c>
      <c r="B709" s="7">
        <v>209.22</v>
      </c>
      <c r="C709" s="7">
        <v>20.55</v>
      </c>
      <c r="D709" s="7">
        <v>1.38</v>
      </c>
      <c r="E709" s="7">
        <v>144.15</v>
      </c>
      <c r="F709" s="7">
        <v>14.79</v>
      </c>
      <c r="G709" s="7">
        <v>1.1499999999999999</v>
      </c>
      <c r="H709" s="7">
        <v>799.74</v>
      </c>
      <c r="I709" s="7">
        <v>87.87</v>
      </c>
      <c r="J709" s="7">
        <v>1.68</v>
      </c>
      <c r="K709" s="7">
        <v>272.31</v>
      </c>
      <c r="L709" s="7">
        <v>32.64</v>
      </c>
      <c r="M709" s="7">
        <v>1.68</v>
      </c>
      <c r="N709" s="11">
        <f t="shared" si="43"/>
        <v>356.35500000000002</v>
      </c>
      <c r="O709" s="12">
        <f t="shared" si="44"/>
        <v>300.18521532547197</v>
      </c>
    </row>
    <row r="710" spans="1:15" x14ac:dyDescent="0.25">
      <c r="A710" s="16" t="s">
        <v>48</v>
      </c>
      <c r="B710" s="7">
        <v>273.55</v>
      </c>
      <c r="C710" s="7">
        <v>30.81</v>
      </c>
      <c r="D710" s="7">
        <v>0.28599999999999998</v>
      </c>
      <c r="E710" s="7">
        <v>268.73</v>
      </c>
      <c r="F710" s="7">
        <v>31.36</v>
      </c>
      <c r="G710" s="7">
        <v>0.253</v>
      </c>
      <c r="H710" s="7">
        <v>370.84</v>
      </c>
      <c r="I710" s="7">
        <v>46.63</v>
      </c>
      <c r="J710" s="7">
        <v>0.36299999999999999</v>
      </c>
      <c r="K710" s="7">
        <v>360.04</v>
      </c>
      <c r="L710" s="7">
        <v>48.91</v>
      </c>
      <c r="M710" s="7">
        <v>0.36</v>
      </c>
      <c r="N710" s="11">
        <f t="shared" si="43"/>
        <v>318.28999999999996</v>
      </c>
      <c r="O710" s="12">
        <f t="shared" si="44"/>
        <v>54.657802736663633</v>
      </c>
    </row>
    <row r="711" spans="1:15" x14ac:dyDescent="0.25">
      <c r="A711" s="16" t="s">
        <v>49</v>
      </c>
      <c r="B711" s="7">
        <v>71.27</v>
      </c>
      <c r="C711" s="7">
        <v>8.17</v>
      </c>
      <c r="D711" s="7">
        <v>1.46E-2</v>
      </c>
      <c r="E711" s="7">
        <v>63.42</v>
      </c>
      <c r="F711" s="7">
        <v>7.53</v>
      </c>
      <c r="G711" s="7">
        <v>1.23E-2</v>
      </c>
      <c r="H711" s="7">
        <v>60.12</v>
      </c>
      <c r="I711" s="7">
        <v>7.67</v>
      </c>
      <c r="J711" s="7">
        <v>2.0500000000000001E-2</v>
      </c>
      <c r="K711" s="7">
        <v>62.37</v>
      </c>
      <c r="L711" s="7">
        <v>8.57</v>
      </c>
      <c r="M711" s="7">
        <v>1.09E-2</v>
      </c>
      <c r="N711" s="11">
        <f t="shared" si="43"/>
        <v>64.295000000000002</v>
      </c>
      <c r="O711" s="12">
        <f t="shared" si="44"/>
        <v>4.8494845086874943</v>
      </c>
    </row>
    <row r="712" spans="1:15" x14ac:dyDescent="0.25">
      <c r="A712" s="16" t="s">
        <v>50</v>
      </c>
      <c r="B712" s="7">
        <v>96.43</v>
      </c>
      <c r="C712" s="7">
        <v>12.06</v>
      </c>
      <c r="D712" s="7">
        <v>8.5500000000000007E-2</v>
      </c>
      <c r="E712" s="7">
        <v>85.96</v>
      </c>
      <c r="F712" s="7">
        <v>11.16</v>
      </c>
      <c r="G712" s="7">
        <v>5.45E-2</v>
      </c>
      <c r="H712" s="7">
        <v>90.08</v>
      </c>
      <c r="I712" s="7">
        <v>12.55</v>
      </c>
      <c r="J712" s="7">
        <v>8.6499999999999994E-2</v>
      </c>
      <c r="K712" s="7">
        <v>85.91</v>
      </c>
      <c r="L712" s="7">
        <v>12.94</v>
      </c>
      <c r="M712" s="7">
        <v>0.121</v>
      </c>
      <c r="N712" s="11">
        <f t="shared" si="43"/>
        <v>89.594999999999999</v>
      </c>
      <c r="O712" s="12">
        <f t="shared" si="44"/>
        <v>4.9579868226260331</v>
      </c>
    </row>
    <row r="713" spans="1:15" x14ac:dyDescent="0.25">
      <c r="A713" s="16" t="s">
        <v>51</v>
      </c>
      <c r="B713" s="7">
        <v>0.66</v>
      </c>
      <c r="C713" s="7">
        <v>0.14000000000000001</v>
      </c>
      <c r="D713" s="7">
        <v>0.17399999999999999</v>
      </c>
      <c r="E713" s="7">
        <v>1.41</v>
      </c>
      <c r="F713" s="7">
        <v>0.26</v>
      </c>
      <c r="G713" s="7">
        <v>0.14599999999999999</v>
      </c>
      <c r="H713" s="7">
        <v>0.42</v>
      </c>
      <c r="I713" s="7">
        <v>0.14000000000000001</v>
      </c>
      <c r="J713" s="7">
        <v>0.21199999999999999</v>
      </c>
      <c r="K713" s="7">
        <v>0.39</v>
      </c>
      <c r="L713" s="7">
        <v>0.15</v>
      </c>
      <c r="M713" s="7">
        <v>0.16300000000000001</v>
      </c>
      <c r="N713" s="11">
        <f t="shared" si="43"/>
        <v>0.72</v>
      </c>
      <c r="O713" s="12">
        <f t="shared" si="44"/>
        <v>0.47560487802376455</v>
      </c>
    </row>
    <row r="714" spans="1:15" x14ac:dyDescent="0.25">
      <c r="A714" s="16" t="s">
        <v>52</v>
      </c>
      <c r="B714" s="7">
        <v>47.2</v>
      </c>
      <c r="C714" s="7">
        <v>4.45</v>
      </c>
      <c r="D714" s="7">
        <v>0.218</v>
      </c>
      <c r="E714" s="7">
        <v>19.89</v>
      </c>
      <c r="F714" s="7">
        <v>2.04</v>
      </c>
      <c r="G714" s="7">
        <v>0.156</v>
      </c>
      <c r="H714" s="7">
        <v>27.48</v>
      </c>
      <c r="I714" s="7">
        <v>2.89</v>
      </c>
      <c r="J714" s="7">
        <v>0.27</v>
      </c>
      <c r="K714" s="7">
        <v>38.28</v>
      </c>
      <c r="L714" s="7">
        <v>4.29</v>
      </c>
      <c r="M714" s="7">
        <v>0.217</v>
      </c>
      <c r="N714" s="11">
        <f t="shared" si="43"/>
        <v>33.212500000000006</v>
      </c>
      <c r="O714" s="12">
        <f t="shared" si="44"/>
        <v>11.99555855306453</v>
      </c>
    </row>
    <row r="715" spans="1:15" x14ac:dyDescent="0.25">
      <c r="A715" s="16" t="s">
        <v>53</v>
      </c>
      <c r="B715" s="7">
        <v>27.05</v>
      </c>
      <c r="C715" s="7">
        <v>3.02</v>
      </c>
      <c r="D715" s="7">
        <v>2.1700000000000001E-2</v>
      </c>
      <c r="E715" s="7">
        <v>37.92</v>
      </c>
      <c r="F715" s="7">
        <v>4.3899999999999997</v>
      </c>
      <c r="G715" s="7">
        <v>1.2999999999999999E-2</v>
      </c>
      <c r="H715" s="7">
        <v>18.78</v>
      </c>
      <c r="I715" s="7">
        <v>2.35</v>
      </c>
      <c r="J715" s="7">
        <v>2.3800000000000002E-2</v>
      </c>
      <c r="K715" s="7">
        <v>32.89</v>
      </c>
      <c r="L715" s="7">
        <v>4.43</v>
      </c>
      <c r="M715" s="7">
        <v>1.8800000000000001E-2</v>
      </c>
      <c r="N715" s="11">
        <f t="shared" si="43"/>
        <v>29.16</v>
      </c>
      <c r="O715" s="12">
        <f t="shared" si="44"/>
        <v>8.2228745987438447</v>
      </c>
    </row>
    <row r="716" spans="1:15" x14ac:dyDescent="0.25">
      <c r="A716" s="16" t="s">
        <v>54</v>
      </c>
      <c r="B716" s="7">
        <v>2.85</v>
      </c>
      <c r="C716" s="7">
        <v>1.27</v>
      </c>
      <c r="D716" s="7">
        <v>2.63</v>
      </c>
      <c r="E716" s="7" t="s">
        <v>166</v>
      </c>
      <c r="F716" s="7" t="s">
        <v>167</v>
      </c>
      <c r="G716" s="7" t="s">
        <v>167</v>
      </c>
      <c r="H716" s="7" t="s">
        <v>166</v>
      </c>
      <c r="I716" s="7" t="s">
        <v>167</v>
      </c>
      <c r="J716" s="7" t="s">
        <v>167</v>
      </c>
      <c r="K716" s="7" t="s">
        <v>166</v>
      </c>
      <c r="L716" s="7" t="s">
        <v>167</v>
      </c>
      <c r="M716" s="7" t="s">
        <v>167</v>
      </c>
      <c r="N716" s="11">
        <f t="shared" si="43"/>
        <v>2.85</v>
      </c>
      <c r="O716" s="12" t="s">
        <v>167</v>
      </c>
    </row>
    <row r="717" spans="1:15" x14ac:dyDescent="0.25">
      <c r="A717" s="16" t="s">
        <v>55</v>
      </c>
      <c r="B717" s="7">
        <v>0.61499999999999999</v>
      </c>
      <c r="C717" s="7">
        <v>6.7000000000000004E-2</v>
      </c>
      <c r="D717" s="7">
        <v>0</v>
      </c>
      <c r="E717" s="7">
        <v>5.6000000000000001E-2</v>
      </c>
      <c r="F717" s="7">
        <v>1.4E-2</v>
      </c>
      <c r="G717" s="7">
        <v>8.1399999999999997E-3</v>
      </c>
      <c r="H717" s="7">
        <v>0.50700000000000001</v>
      </c>
      <c r="I717" s="7">
        <v>6.4000000000000001E-2</v>
      </c>
      <c r="J717" s="7">
        <v>7.79E-3</v>
      </c>
      <c r="K717" s="7" t="s">
        <v>166</v>
      </c>
      <c r="L717" s="7" t="s">
        <v>167</v>
      </c>
      <c r="M717" s="7" t="s">
        <v>167</v>
      </c>
      <c r="N717" s="11">
        <f t="shared" si="43"/>
        <v>0.39266666666666666</v>
      </c>
      <c r="O717" s="12">
        <f t="shared" si="44"/>
        <v>0.29652037591594504</v>
      </c>
    </row>
    <row r="718" spans="1:15" x14ac:dyDescent="0.25">
      <c r="A718" s="16" t="s">
        <v>56</v>
      </c>
      <c r="B718" s="7">
        <v>88.24</v>
      </c>
      <c r="C718" s="7">
        <v>7.83</v>
      </c>
      <c r="D718" s="7">
        <v>6.6E-3</v>
      </c>
      <c r="E718" s="7">
        <v>1.1100000000000001</v>
      </c>
      <c r="F718" s="7">
        <v>0.12</v>
      </c>
      <c r="G718" s="7">
        <v>1.6799999999999999E-2</v>
      </c>
      <c r="H718" s="7">
        <v>51.06</v>
      </c>
      <c r="I718" s="7">
        <v>5.07</v>
      </c>
      <c r="J718" s="7">
        <v>2.2700000000000001E-2</v>
      </c>
      <c r="K718" s="7">
        <v>0.19900000000000001</v>
      </c>
      <c r="L718" s="7">
        <v>4.3999999999999997E-2</v>
      </c>
      <c r="M718" s="7">
        <v>1.17E-2</v>
      </c>
      <c r="N718" s="11">
        <f t="shared" si="43"/>
        <v>35.152250000000002</v>
      </c>
      <c r="O718" s="12">
        <f t="shared" si="44"/>
        <v>42.630076162063482</v>
      </c>
    </row>
    <row r="719" spans="1:15" x14ac:dyDescent="0.25">
      <c r="A719" s="16" t="s">
        <v>57</v>
      </c>
      <c r="B719" s="7">
        <v>3.0300000000000001E-2</v>
      </c>
      <c r="C719" s="7">
        <v>8.6999999999999994E-3</v>
      </c>
      <c r="D719" s="7">
        <v>1.11E-2</v>
      </c>
      <c r="E719" s="7" t="s">
        <v>166</v>
      </c>
      <c r="F719" s="7" t="s">
        <v>167</v>
      </c>
      <c r="G719" s="7" t="s">
        <v>167</v>
      </c>
      <c r="H719" s="7">
        <v>6.8000000000000005E-2</v>
      </c>
      <c r="I719" s="7">
        <v>1.6E-2</v>
      </c>
      <c r="J719" s="7">
        <v>1.35E-2</v>
      </c>
      <c r="K719" s="7">
        <v>4.9000000000000002E-2</v>
      </c>
      <c r="L719" s="7">
        <v>1.4999999999999999E-2</v>
      </c>
      <c r="M719" s="7">
        <v>6.5700000000000003E-3</v>
      </c>
      <c r="N719" s="11">
        <f t="shared" si="43"/>
        <v>4.9099999999999998E-2</v>
      </c>
      <c r="O719" s="12">
        <f t="shared" si="44"/>
        <v>1.8850198937942285E-2</v>
      </c>
    </row>
    <row r="720" spans="1:15" x14ac:dyDescent="0.25">
      <c r="A720" s="16" t="s">
        <v>58</v>
      </c>
      <c r="B720" s="7">
        <v>0.11</v>
      </c>
      <c r="C720" s="7">
        <v>2.9000000000000001E-2</v>
      </c>
      <c r="D720" s="7">
        <v>0</v>
      </c>
      <c r="E720" s="7" t="s">
        <v>166</v>
      </c>
      <c r="F720" s="7" t="s">
        <v>167</v>
      </c>
      <c r="G720" s="7" t="s">
        <v>167</v>
      </c>
      <c r="H720" s="7">
        <v>5.3999999999999999E-2</v>
      </c>
      <c r="I720" s="7">
        <v>2.5000000000000001E-2</v>
      </c>
      <c r="J720" s="7">
        <v>0</v>
      </c>
      <c r="K720" s="7">
        <v>0.111</v>
      </c>
      <c r="L720" s="7">
        <v>5.6000000000000001E-2</v>
      </c>
      <c r="M720" s="7">
        <v>4.6899999999999997E-2</v>
      </c>
      <c r="N720" s="11">
        <f t="shared" si="43"/>
        <v>9.1666666666666674E-2</v>
      </c>
      <c r="O720" s="12">
        <f t="shared" si="44"/>
        <v>3.2624121954978838E-2</v>
      </c>
    </row>
    <row r="721" spans="1:15" x14ac:dyDescent="0.25">
      <c r="A721" s="16" t="s">
        <v>59</v>
      </c>
      <c r="B721" s="7" t="s">
        <v>166</v>
      </c>
      <c r="C721" s="7" t="s">
        <v>167</v>
      </c>
      <c r="D721" s="7" t="s">
        <v>167</v>
      </c>
      <c r="E721" s="7" t="s">
        <v>166</v>
      </c>
      <c r="F721" s="7" t="s">
        <v>167</v>
      </c>
      <c r="G721" s="7" t="s">
        <v>167</v>
      </c>
      <c r="H721" s="7" t="s">
        <v>166</v>
      </c>
      <c r="I721" s="7" t="s">
        <v>167</v>
      </c>
      <c r="J721" s="7" t="s">
        <v>167</v>
      </c>
      <c r="K721" s="7">
        <v>5.3999999999999999E-2</v>
      </c>
      <c r="L721" s="7">
        <v>0.03</v>
      </c>
      <c r="M721" s="7">
        <v>2.7400000000000001E-2</v>
      </c>
      <c r="N721" s="11">
        <f t="shared" si="43"/>
        <v>5.3999999999999999E-2</v>
      </c>
      <c r="O721" s="12" t="s">
        <v>167</v>
      </c>
    </row>
    <row r="722" spans="1:15" x14ac:dyDescent="0.25">
      <c r="A722" s="16" t="s">
        <v>60</v>
      </c>
      <c r="B722" s="7" t="s">
        <v>166</v>
      </c>
      <c r="C722" s="7" t="s">
        <v>167</v>
      </c>
      <c r="D722" s="7" t="s">
        <v>167</v>
      </c>
      <c r="E722" s="7" t="s">
        <v>166</v>
      </c>
      <c r="F722" s="7" t="s">
        <v>167</v>
      </c>
      <c r="G722" s="7" t="s">
        <v>167</v>
      </c>
      <c r="H722" s="7" t="s">
        <v>166</v>
      </c>
      <c r="I722" s="7" t="s">
        <v>167</v>
      </c>
      <c r="J722" s="7" t="s">
        <v>167</v>
      </c>
      <c r="K722" s="7" t="s">
        <v>166</v>
      </c>
      <c r="L722" s="7" t="s">
        <v>167</v>
      </c>
      <c r="M722" s="7" t="s">
        <v>167</v>
      </c>
      <c r="N722" s="11" t="s">
        <v>167</v>
      </c>
      <c r="O722" s="12" t="s">
        <v>167</v>
      </c>
    </row>
    <row r="723" spans="1:15" x14ac:dyDescent="0.25">
      <c r="A723" s="16" t="s">
        <v>61</v>
      </c>
      <c r="B723" s="7" t="s">
        <v>166</v>
      </c>
      <c r="C723" s="7" t="s">
        <v>167</v>
      </c>
      <c r="D723" s="7" t="s">
        <v>167</v>
      </c>
      <c r="E723" s="7" t="s">
        <v>166</v>
      </c>
      <c r="F723" s="7" t="s">
        <v>167</v>
      </c>
      <c r="G723" s="7" t="s">
        <v>167</v>
      </c>
      <c r="H723" s="7" t="s">
        <v>166</v>
      </c>
      <c r="I723" s="7" t="s">
        <v>167</v>
      </c>
      <c r="J723" s="7" t="s">
        <v>167</v>
      </c>
      <c r="K723" s="7" t="s">
        <v>166</v>
      </c>
      <c r="L723" s="7" t="s">
        <v>167</v>
      </c>
      <c r="M723" s="7" t="s">
        <v>167</v>
      </c>
      <c r="N723" s="11" t="s">
        <v>167</v>
      </c>
      <c r="O723" s="12" t="s">
        <v>167</v>
      </c>
    </row>
    <row r="724" spans="1:15" x14ac:dyDescent="0.25">
      <c r="A724" s="16" t="s">
        <v>62</v>
      </c>
      <c r="B724" s="7">
        <v>0.33700000000000002</v>
      </c>
      <c r="C724" s="7">
        <v>8.7999999999999995E-2</v>
      </c>
      <c r="D724" s="7">
        <v>0.155</v>
      </c>
      <c r="E724" s="7">
        <v>0.20899999999999999</v>
      </c>
      <c r="F724" s="7">
        <v>8.8999999999999996E-2</v>
      </c>
      <c r="G724" s="7">
        <v>0.127</v>
      </c>
      <c r="H724" s="7">
        <v>0.66</v>
      </c>
      <c r="I724" s="7">
        <v>0.14000000000000001</v>
      </c>
      <c r="J724" s="7">
        <v>0.191</v>
      </c>
      <c r="K724" s="7" t="s">
        <v>166</v>
      </c>
      <c r="L724" s="7" t="s">
        <v>167</v>
      </c>
      <c r="M724" s="7" t="s">
        <v>167</v>
      </c>
      <c r="N724" s="11">
        <f t="shared" si="43"/>
        <v>0.40199999999999997</v>
      </c>
      <c r="O724" s="12">
        <f t="shared" si="44"/>
        <v>0.23241987866789723</v>
      </c>
    </row>
    <row r="725" spans="1:15" x14ac:dyDescent="0.25">
      <c r="A725" s="16" t="s">
        <v>63</v>
      </c>
      <c r="B725" s="7">
        <v>7.5999999999999998E-2</v>
      </c>
      <c r="C725" s="7">
        <v>3.5999999999999997E-2</v>
      </c>
      <c r="D725" s="7">
        <v>6.7599999999999993E-2</v>
      </c>
      <c r="E725" s="7">
        <v>6.7000000000000004E-2</v>
      </c>
      <c r="F725" s="7">
        <v>3.7999999999999999E-2</v>
      </c>
      <c r="G725" s="7">
        <v>4.9000000000000002E-2</v>
      </c>
      <c r="H725" s="7">
        <v>0.16</v>
      </c>
      <c r="I725" s="7">
        <v>0.05</v>
      </c>
      <c r="J725" s="7">
        <v>6.9699999999999998E-2</v>
      </c>
      <c r="K725" s="7" t="s">
        <v>166</v>
      </c>
      <c r="L725" s="7" t="s">
        <v>167</v>
      </c>
      <c r="M725" s="7" t="s">
        <v>167</v>
      </c>
      <c r="N725" s="11">
        <f t="shared" si="43"/>
        <v>0.10100000000000002</v>
      </c>
      <c r="O725" s="12">
        <f t="shared" si="44"/>
        <v>5.1293274412928601E-2</v>
      </c>
    </row>
    <row r="726" spans="1:15" x14ac:dyDescent="0.25">
      <c r="A726" s="16" t="s">
        <v>64</v>
      </c>
      <c r="B726" s="7" t="s">
        <v>166</v>
      </c>
      <c r="C726" s="7" t="s">
        <v>167</v>
      </c>
      <c r="D726" s="7" t="s">
        <v>167</v>
      </c>
      <c r="E726" s="7">
        <v>2.0299999999999999E-2</v>
      </c>
      <c r="F726" s="7">
        <v>6.8999999999999999E-3</v>
      </c>
      <c r="G726" s="7">
        <v>3.3600000000000001E-3</v>
      </c>
      <c r="H726" s="7">
        <v>1.0800000000000001E-2</v>
      </c>
      <c r="I726" s="7">
        <v>5.7000000000000002E-3</v>
      </c>
      <c r="J726" s="7">
        <v>7.6E-3</v>
      </c>
      <c r="K726" s="7">
        <v>7.6E-3</v>
      </c>
      <c r="L726" s="7">
        <v>6.4000000000000003E-3</v>
      </c>
      <c r="M726" s="7">
        <v>6.9800000000000001E-3</v>
      </c>
      <c r="N726" s="11">
        <f t="shared" si="43"/>
        <v>1.29E-2</v>
      </c>
      <c r="O726" s="12">
        <f t="shared" si="44"/>
        <v>6.6053009015486957E-3</v>
      </c>
    </row>
    <row r="727" spans="1:15" x14ac:dyDescent="0.25">
      <c r="A727" s="16" t="s">
        <v>65</v>
      </c>
      <c r="B727" s="7">
        <v>2.0400000000000001E-2</v>
      </c>
      <c r="C727" s="7">
        <v>5.4000000000000003E-3</v>
      </c>
      <c r="D727" s="7">
        <v>4.9699999999999996E-3</v>
      </c>
      <c r="E727" s="7">
        <v>8.1000000000000003E-2</v>
      </c>
      <c r="F727" s="7">
        <v>1.4999999999999999E-2</v>
      </c>
      <c r="G727" s="7">
        <v>0</v>
      </c>
      <c r="H727" s="7">
        <v>3.2300000000000002E-2</v>
      </c>
      <c r="I727" s="7">
        <v>8.3000000000000001E-3</v>
      </c>
      <c r="J727" s="7">
        <v>4.9199999999999999E-3</v>
      </c>
      <c r="K727" s="7">
        <v>2.9000000000000001E-2</v>
      </c>
      <c r="L727" s="7">
        <v>1.0999999999999999E-2</v>
      </c>
      <c r="M727" s="7">
        <v>7.1500000000000001E-3</v>
      </c>
      <c r="N727" s="11">
        <f t="shared" si="43"/>
        <v>4.0675000000000003E-2</v>
      </c>
      <c r="O727" s="12">
        <f t="shared" si="44"/>
        <v>2.7347318576659996E-2</v>
      </c>
    </row>
    <row r="728" spans="1:15" x14ac:dyDescent="0.25">
      <c r="A728" s="16" t="s">
        <v>66</v>
      </c>
      <c r="B728" s="7" t="s">
        <v>166</v>
      </c>
      <c r="C728" s="7" t="s">
        <v>167</v>
      </c>
      <c r="D728" s="7" t="s">
        <v>167</v>
      </c>
      <c r="E728" s="7">
        <v>2.8000000000000001E-2</v>
      </c>
      <c r="F728" s="7">
        <v>1.9E-2</v>
      </c>
      <c r="G728" s="7">
        <v>1.26E-2</v>
      </c>
      <c r="H728" s="7" t="s">
        <v>166</v>
      </c>
      <c r="I728" s="7" t="s">
        <v>167</v>
      </c>
      <c r="J728" s="7" t="s">
        <v>167</v>
      </c>
      <c r="K728" s="7">
        <v>0</v>
      </c>
      <c r="L728" s="7">
        <v>0</v>
      </c>
      <c r="M728" s="7">
        <v>0</v>
      </c>
      <c r="N728" s="11">
        <f t="shared" si="43"/>
        <v>1.4E-2</v>
      </c>
      <c r="O728" s="12">
        <f t="shared" si="44"/>
        <v>1.9798989873223333E-2</v>
      </c>
    </row>
    <row r="729" spans="1:15" x14ac:dyDescent="0.25">
      <c r="A729" s="16" t="s">
        <v>67</v>
      </c>
      <c r="B729" s="7">
        <v>2.23</v>
      </c>
      <c r="C729" s="7">
        <v>0.24</v>
      </c>
      <c r="D729" s="7">
        <v>1.4200000000000001E-2</v>
      </c>
      <c r="E729" s="7" t="s">
        <v>166</v>
      </c>
      <c r="F729" s="7" t="s">
        <v>167</v>
      </c>
      <c r="G729" s="7" t="s">
        <v>167</v>
      </c>
      <c r="H729" s="7">
        <v>1.03</v>
      </c>
      <c r="I729" s="7">
        <v>0.14000000000000001</v>
      </c>
      <c r="J729" s="7">
        <v>0</v>
      </c>
      <c r="K729" s="7" t="s">
        <v>166</v>
      </c>
      <c r="L729" s="7" t="s">
        <v>167</v>
      </c>
      <c r="M729" s="7" t="s">
        <v>167</v>
      </c>
      <c r="N729" s="11">
        <f t="shared" si="43"/>
        <v>1.63</v>
      </c>
      <c r="O729" s="12">
        <f t="shared" si="44"/>
        <v>0.84852813742385735</v>
      </c>
    </row>
    <row r="730" spans="1:15" x14ac:dyDescent="0.25">
      <c r="A730" s="16" t="s">
        <v>68</v>
      </c>
      <c r="B730" s="7">
        <v>4.3999999999999997E-2</v>
      </c>
      <c r="C730" s="7">
        <v>1.6E-2</v>
      </c>
      <c r="D730" s="7">
        <v>0</v>
      </c>
      <c r="E730" s="7" t="s">
        <v>166</v>
      </c>
      <c r="F730" s="7" t="s">
        <v>167</v>
      </c>
      <c r="G730" s="7" t="s">
        <v>167</v>
      </c>
      <c r="H730" s="7">
        <v>5.0999999999999997E-2</v>
      </c>
      <c r="I730" s="7">
        <v>2.1000000000000001E-2</v>
      </c>
      <c r="J730" s="7">
        <v>0</v>
      </c>
      <c r="K730" s="7">
        <v>0.192</v>
      </c>
      <c r="L730" s="7">
        <v>6.3E-2</v>
      </c>
      <c r="M730" s="7">
        <v>4.1300000000000003E-2</v>
      </c>
      <c r="N730" s="11">
        <f t="shared" si="43"/>
        <v>9.5666666666666678E-2</v>
      </c>
      <c r="O730" s="12">
        <f t="shared" si="44"/>
        <v>8.3500499000504949E-2</v>
      </c>
    </row>
    <row r="731" spans="1:15" x14ac:dyDescent="0.25">
      <c r="A731" s="16" t="s">
        <v>69</v>
      </c>
      <c r="B731" s="7" t="s">
        <v>166</v>
      </c>
      <c r="C731" s="7" t="s">
        <v>167</v>
      </c>
      <c r="D731" s="7" t="s">
        <v>167</v>
      </c>
      <c r="E731" s="7">
        <v>0</v>
      </c>
      <c r="F731" s="7">
        <v>0</v>
      </c>
      <c r="G731" s="7">
        <v>0</v>
      </c>
      <c r="H731" s="7">
        <v>3.3000000000000002E-2</v>
      </c>
      <c r="I731" s="7">
        <v>1.7999999999999999E-2</v>
      </c>
      <c r="J731" s="7">
        <v>1.5900000000000001E-2</v>
      </c>
      <c r="K731" s="7" t="s">
        <v>166</v>
      </c>
      <c r="L731" s="7" t="s">
        <v>167</v>
      </c>
      <c r="M731" s="7" t="s">
        <v>167</v>
      </c>
      <c r="N731" s="11">
        <f t="shared" si="43"/>
        <v>1.6500000000000001E-2</v>
      </c>
      <c r="O731" s="12">
        <f t="shared" si="44"/>
        <v>2.3334523779156069E-2</v>
      </c>
    </row>
    <row r="732" spans="1:15" x14ac:dyDescent="0.25">
      <c r="A732" s="16" t="s">
        <v>70</v>
      </c>
      <c r="B732" s="7">
        <v>0.36899999999999999</v>
      </c>
      <c r="C732" s="7">
        <v>5.6000000000000001E-2</v>
      </c>
      <c r="D732" s="7">
        <v>2.29E-2</v>
      </c>
      <c r="E732" s="7">
        <v>0.12</v>
      </c>
      <c r="F732" s="7">
        <v>3.5000000000000003E-2</v>
      </c>
      <c r="G732" s="7">
        <v>2.7199999999999998E-2</v>
      </c>
      <c r="H732" s="7">
        <v>0.35699999999999998</v>
      </c>
      <c r="I732" s="7">
        <v>6.6000000000000003E-2</v>
      </c>
      <c r="J732" s="7">
        <v>4.48E-2</v>
      </c>
      <c r="K732" s="7" t="s">
        <v>166</v>
      </c>
      <c r="L732" s="7" t="s">
        <v>167</v>
      </c>
      <c r="M732" s="7" t="s">
        <v>167</v>
      </c>
      <c r="N732" s="11">
        <f t="shared" si="43"/>
        <v>0.28199999999999997</v>
      </c>
      <c r="O732" s="12">
        <f t="shared" si="44"/>
        <v>0.14042435686162141</v>
      </c>
    </row>
    <row r="733" spans="1:15" x14ac:dyDescent="0.25">
      <c r="A733" s="16" t="s">
        <v>71</v>
      </c>
      <c r="B733" s="7">
        <v>2.6800000000000001E-2</v>
      </c>
      <c r="C733" s="7">
        <v>9.7000000000000003E-3</v>
      </c>
      <c r="D733" s="7">
        <v>1.29E-2</v>
      </c>
      <c r="E733" s="7">
        <v>1.6899999999999998E-2</v>
      </c>
      <c r="F733" s="7">
        <v>8.9999999999999993E-3</v>
      </c>
      <c r="G733" s="7">
        <v>7.1900000000000002E-3</v>
      </c>
      <c r="H733" s="7">
        <v>7.5999999999999998E-2</v>
      </c>
      <c r="I733" s="7">
        <v>1.9E-2</v>
      </c>
      <c r="J733" s="7">
        <v>1.04E-2</v>
      </c>
      <c r="K733" s="7" t="s">
        <v>166</v>
      </c>
      <c r="L733" s="7" t="s">
        <v>167</v>
      </c>
      <c r="M733" s="7" t="s">
        <v>167</v>
      </c>
      <c r="N733" s="11">
        <f t="shared" si="43"/>
        <v>3.9899999999999998E-2</v>
      </c>
      <c r="O733" s="12">
        <f t="shared" si="44"/>
        <v>3.1652961946712035E-2</v>
      </c>
    </row>
    <row r="734" spans="1:15" x14ac:dyDescent="0.25">
      <c r="A734" s="16" t="s">
        <v>72</v>
      </c>
      <c r="B734" s="7">
        <v>0.115</v>
      </c>
      <c r="C734" s="7">
        <v>1.7999999999999999E-2</v>
      </c>
      <c r="D734" s="7">
        <v>6.0200000000000002E-3</v>
      </c>
      <c r="E734" s="7" t="s">
        <v>166</v>
      </c>
      <c r="F734" s="7" t="s">
        <v>167</v>
      </c>
      <c r="G734" s="7" t="s">
        <v>167</v>
      </c>
      <c r="H734" s="7">
        <v>5.6000000000000001E-2</v>
      </c>
      <c r="I734" s="7">
        <v>1.4E-2</v>
      </c>
      <c r="J734" s="7">
        <v>8.8800000000000007E-3</v>
      </c>
      <c r="K734" s="7" t="s">
        <v>166</v>
      </c>
      <c r="L734" s="7" t="s">
        <v>167</v>
      </c>
      <c r="M734" s="7" t="s">
        <v>167</v>
      </c>
      <c r="N734" s="11">
        <f t="shared" si="43"/>
        <v>8.5500000000000007E-2</v>
      </c>
      <c r="O734" s="12">
        <f t="shared" si="44"/>
        <v>4.1719300090006295E-2</v>
      </c>
    </row>
    <row r="735" spans="1:15" ht="13.8" thickBot="1" x14ac:dyDescent="0.3">
      <c r="A735" s="17" t="s">
        <v>73</v>
      </c>
      <c r="B735" s="8">
        <v>0.88900000000000001</v>
      </c>
      <c r="C735" s="8">
        <v>9.1999999999999998E-2</v>
      </c>
      <c r="D735" s="8">
        <v>1.04E-2</v>
      </c>
      <c r="E735" s="8">
        <v>0.11600000000000001</v>
      </c>
      <c r="F735" s="8">
        <v>2.1999999999999999E-2</v>
      </c>
      <c r="G735" s="8">
        <v>9.3600000000000003E-3</v>
      </c>
      <c r="H735" s="8">
        <v>0.48599999999999999</v>
      </c>
      <c r="I735" s="8">
        <v>6.2E-2</v>
      </c>
      <c r="J735" s="8">
        <v>1.06E-2</v>
      </c>
      <c r="K735" s="8">
        <v>1.6400000000000001E-2</v>
      </c>
      <c r="L735" s="8">
        <v>8.3999999999999995E-3</v>
      </c>
      <c r="M735" s="8">
        <v>0</v>
      </c>
      <c r="N735" s="13">
        <f t="shared" si="43"/>
        <v>0.37685000000000002</v>
      </c>
      <c r="O735" s="14">
        <f t="shared" si="44"/>
        <v>0.39672755975186136</v>
      </c>
    </row>
    <row r="736" spans="1:15" ht="13.8" thickBot="1" x14ac:dyDescent="0.3">
      <c r="H736" s="19"/>
      <c r="I736" s="19"/>
    </row>
    <row r="737" spans="1:9" x14ac:dyDescent="0.25">
      <c r="A737" s="15"/>
      <c r="B737" s="6" t="s">
        <v>38</v>
      </c>
      <c r="C737" s="6" t="s">
        <v>84</v>
      </c>
      <c r="D737" s="6" t="s">
        <v>150</v>
      </c>
      <c r="E737" s="6" t="s">
        <v>165</v>
      </c>
      <c r="F737" s="6" t="s">
        <v>84</v>
      </c>
      <c r="G737" s="6" t="s">
        <v>150</v>
      </c>
      <c r="H737" s="15" t="s">
        <v>168</v>
      </c>
      <c r="I737" s="26" t="s">
        <v>169</v>
      </c>
    </row>
    <row r="738" spans="1:9" x14ac:dyDescent="0.25">
      <c r="A738" s="16" t="s">
        <v>41</v>
      </c>
      <c r="B738" s="7">
        <v>2913.63</v>
      </c>
      <c r="C738" s="7">
        <v>300.51</v>
      </c>
      <c r="D738" s="7">
        <v>1.3599999999999999E-2</v>
      </c>
      <c r="E738" s="7">
        <v>3974.42</v>
      </c>
      <c r="F738" s="7">
        <v>470.18</v>
      </c>
      <c r="G738" s="7">
        <v>8.5500000000000003E-3</v>
      </c>
      <c r="H738" s="11">
        <f>AVERAGE(B738,E738)</f>
        <v>3444.0250000000001</v>
      </c>
      <c r="I738" s="12">
        <f>STDEV(B738,E738)</f>
        <v>750.09180241487911</v>
      </c>
    </row>
    <row r="739" spans="1:9" x14ac:dyDescent="0.25">
      <c r="A739" s="16" t="s">
        <v>42</v>
      </c>
      <c r="B739" s="7">
        <v>332.72</v>
      </c>
      <c r="C739" s="7">
        <v>33.409999999999997</v>
      </c>
      <c r="D739" s="7">
        <v>4.99E-2</v>
      </c>
      <c r="E739" s="7">
        <v>1551.05</v>
      </c>
      <c r="F739" s="7">
        <v>181.25</v>
      </c>
      <c r="G739" s="7">
        <v>2.4199999999999999E-2</v>
      </c>
      <c r="H739" s="11">
        <f t="shared" ref="H739:H770" si="45">AVERAGE(B739,E739)</f>
        <v>941.88499999999999</v>
      </c>
      <c r="I739" s="12">
        <f t="shared" ref="I739:I770" si="46">STDEV(B739,E739)</f>
        <v>861.48940472300649</v>
      </c>
    </row>
    <row r="740" spans="1:9" x14ac:dyDescent="0.25">
      <c r="A740" s="16" t="s">
        <v>43</v>
      </c>
      <c r="B740" s="7">
        <v>8942.44</v>
      </c>
      <c r="C740" s="7">
        <v>523.97</v>
      </c>
      <c r="D740" s="7">
        <v>34.74</v>
      </c>
      <c r="E740" s="7">
        <v>7417.58</v>
      </c>
      <c r="F740" s="7">
        <v>461.02</v>
      </c>
      <c r="G740" s="7">
        <v>18.46</v>
      </c>
      <c r="H740" s="11">
        <f t="shared" si="45"/>
        <v>8180.01</v>
      </c>
      <c r="I740" s="12">
        <f t="shared" si="46"/>
        <v>1078.2388463601192</v>
      </c>
    </row>
    <row r="741" spans="1:9" x14ac:dyDescent="0.25">
      <c r="A741" s="16" t="s">
        <v>44</v>
      </c>
      <c r="B741" s="7">
        <v>1.21</v>
      </c>
      <c r="C741" s="7">
        <v>0.14000000000000001</v>
      </c>
      <c r="D741" s="7">
        <v>2.1000000000000001E-2</v>
      </c>
      <c r="E741" s="7">
        <v>0.51</v>
      </c>
      <c r="F741" s="7">
        <v>7.0999999999999994E-2</v>
      </c>
      <c r="G741" s="7">
        <v>1.15E-2</v>
      </c>
      <c r="H741" s="11">
        <f t="shared" si="45"/>
        <v>0.86</v>
      </c>
      <c r="I741" s="12">
        <f t="shared" si="46"/>
        <v>0.4949747468305834</v>
      </c>
    </row>
    <row r="742" spans="1:9" x14ac:dyDescent="0.25">
      <c r="A742" s="16" t="s">
        <v>45</v>
      </c>
      <c r="B742" s="7">
        <v>123.76</v>
      </c>
      <c r="C742" s="7">
        <v>10.59</v>
      </c>
      <c r="D742" s="7">
        <v>0.214</v>
      </c>
      <c r="E742" s="7">
        <v>72.510000000000005</v>
      </c>
      <c r="F742" s="7">
        <v>7.17</v>
      </c>
      <c r="G742" s="7">
        <v>8.2199999999999995E-2</v>
      </c>
      <c r="H742" s="11">
        <f t="shared" si="45"/>
        <v>98.135000000000005</v>
      </c>
      <c r="I742" s="12">
        <f t="shared" si="46"/>
        <v>36.239222535810562</v>
      </c>
    </row>
    <row r="743" spans="1:9" x14ac:dyDescent="0.25">
      <c r="A743" s="16" t="s">
        <v>46</v>
      </c>
      <c r="B743" s="7">
        <v>1285.31</v>
      </c>
      <c r="C743" s="7">
        <v>98.13</v>
      </c>
      <c r="D743" s="7">
        <v>1.4200000000000001E-2</v>
      </c>
      <c r="E743" s="7">
        <v>1298.9100000000001</v>
      </c>
      <c r="F743" s="7">
        <v>113.7</v>
      </c>
      <c r="G743" s="7">
        <v>7.3200000000000001E-3</v>
      </c>
      <c r="H743" s="11">
        <f t="shared" si="45"/>
        <v>1292.1100000000001</v>
      </c>
      <c r="I743" s="12">
        <f t="shared" si="46"/>
        <v>9.6166522241371428</v>
      </c>
    </row>
    <row r="744" spans="1:9" x14ac:dyDescent="0.25">
      <c r="A744" s="16" t="s">
        <v>47</v>
      </c>
      <c r="B744" s="7">
        <v>1602.63</v>
      </c>
      <c r="C744" s="7">
        <v>190.13</v>
      </c>
      <c r="D744" s="7">
        <v>0.66200000000000003</v>
      </c>
      <c r="E744" s="7">
        <v>242.14</v>
      </c>
      <c r="F744" s="7">
        <v>33.68</v>
      </c>
      <c r="G744" s="7">
        <v>0.36699999999999999</v>
      </c>
      <c r="H744" s="11">
        <f t="shared" si="45"/>
        <v>922.38499999999999</v>
      </c>
      <c r="I744" s="12">
        <f t="shared" si="46"/>
        <v>962.01170473648642</v>
      </c>
    </row>
    <row r="745" spans="1:9" x14ac:dyDescent="0.25">
      <c r="A745" s="16" t="s">
        <v>48</v>
      </c>
      <c r="B745" s="7">
        <v>174.53</v>
      </c>
      <c r="C745" s="7">
        <v>8.32</v>
      </c>
      <c r="D745" s="7">
        <v>0.14899999999999999</v>
      </c>
      <c r="E745" s="7">
        <v>177.17</v>
      </c>
      <c r="F745" s="7">
        <v>9.27</v>
      </c>
      <c r="G745" s="7">
        <v>7.9399999999999998E-2</v>
      </c>
      <c r="H745" s="11">
        <f t="shared" si="45"/>
        <v>175.85</v>
      </c>
      <c r="I745" s="12">
        <f t="shared" si="46"/>
        <v>1.8667619023324757</v>
      </c>
    </row>
    <row r="746" spans="1:9" x14ac:dyDescent="0.25">
      <c r="A746" s="16" t="s">
        <v>49</v>
      </c>
      <c r="B746" s="7">
        <v>34.880000000000003</v>
      </c>
      <c r="C746" s="7">
        <v>2.04</v>
      </c>
      <c r="D746" s="7">
        <v>8.0300000000000007E-3</v>
      </c>
      <c r="E746" s="7">
        <v>37.36</v>
      </c>
      <c r="F746" s="7">
        <v>2.44</v>
      </c>
      <c r="G746" s="7">
        <v>6.3699999999999998E-3</v>
      </c>
      <c r="H746" s="11">
        <f t="shared" si="45"/>
        <v>36.120000000000005</v>
      </c>
      <c r="I746" s="12">
        <f t="shared" si="46"/>
        <v>1.7536248173426356</v>
      </c>
    </row>
    <row r="747" spans="1:9" x14ac:dyDescent="0.25">
      <c r="A747" s="16" t="s">
        <v>50</v>
      </c>
      <c r="B747" s="7">
        <v>122.08</v>
      </c>
      <c r="C747" s="7">
        <v>11.4</v>
      </c>
      <c r="D747" s="7">
        <v>4.6600000000000003E-2</v>
      </c>
      <c r="E747" s="7">
        <v>105.37</v>
      </c>
      <c r="F747" s="7">
        <v>11.35</v>
      </c>
      <c r="G747" s="7">
        <v>2.4E-2</v>
      </c>
      <c r="H747" s="11">
        <f t="shared" si="45"/>
        <v>113.72499999999999</v>
      </c>
      <c r="I747" s="12">
        <f t="shared" si="46"/>
        <v>11.815754313627204</v>
      </c>
    </row>
    <row r="748" spans="1:9" x14ac:dyDescent="0.25">
      <c r="A748" s="16" t="s">
        <v>51</v>
      </c>
      <c r="B748" s="7">
        <v>0.85</v>
      </c>
      <c r="C748" s="7">
        <v>0.16</v>
      </c>
      <c r="D748" s="7">
        <v>9.2200000000000004E-2</v>
      </c>
      <c r="E748" s="7">
        <v>1.91</v>
      </c>
      <c r="F748" s="7">
        <v>0.37</v>
      </c>
      <c r="G748" s="7">
        <v>4.6600000000000003E-2</v>
      </c>
      <c r="H748" s="11">
        <f t="shared" si="45"/>
        <v>1.38</v>
      </c>
      <c r="I748" s="12">
        <f t="shared" si="46"/>
        <v>0.74953318805774061</v>
      </c>
    </row>
    <row r="749" spans="1:9" x14ac:dyDescent="0.25">
      <c r="A749" s="16" t="s">
        <v>52</v>
      </c>
      <c r="B749" s="7">
        <v>7.18</v>
      </c>
      <c r="C749" s="7">
        <v>1.7</v>
      </c>
      <c r="D749" s="7">
        <v>0.11</v>
      </c>
      <c r="E749" s="7">
        <v>9.48</v>
      </c>
      <c r="F749" s="7">
        <v>2.59</v>
      </c>
      <c r="G749" s="7">
        <v>5.2299999999999999E-2</v>
      </c>
      <c r="H749" s="11">
        <f t="shared" si="45"/>
        <v>8.33</v>
      </c>
      <c r="I749" s="12">
        <f t="shared" si="46"/>
        <v>1.6263455967290537</v>
      </c>
    </row>
    <row r="750" spans="1:9" x14ac:dyDescent="0.25">
      <c r="A750" s="16" t="s">
        <v>53</v>
      </c>
      <c r="B750" s="7">
        <v>9.0299999999999994</v>
      </c>
      <c r="C750" s="7">
        <v>0.74</v>
      </c>
      <c r="D750" s="7">
        <v>7.4799999999999997E-3</v>
      </c>
      <c r="E750" s="7">
        <v>8.0299999999999994</v>
      </c>
      <c r="F750" s="7">
        <v>0.75</v>
      </c>
      <c r="G750" s="7">
        <v>6.1000000000000004E-3</v>
      </c>
      <c r="H750" s="11">
        <f t="shared" si="45"/>
        <v>8.5299999999999994</v>
      </c>
      <c r="I750" s="12">
        <f t="shared" si="46"/>
        <v>0.70710678118654757</v>
      </c>
    </row>
    <row r="751" spans="1:9" x14ac:dyDescent="0.25">
      <c r="A751" s="16" t="s">
        <v>54</v>
      </c>
      <c r="B751" s="7">
        <v>2.9</v>
      </c>
      <c r="C751" s="7">
        <v>0.87</v>
      </c>
      <c r="D751" s="7">
        <v>1.46</v>
      </c>
      <c r="E751" s="7">
        <v>2.97</v>
      </c>
      <c r="F751" s="7">
        <v>0.74</v>
      </c>
      <c r="G751" s="7">
        <v>0.79800000000000004</v>
      </c>
      <c r="H751" s="11">
        <f t="shared" si="45"/>
        <v>2.9350000000000001</v>
      </c>
      <c r="I751" s="12">
        <f t="shared" si="46"/>
        <v>4.9497474683058526E-2</v>
      </c>
    </row>
    <row r="752" spans="1:9" x14ac:dyDescent="0.25">
      <c r="A752" s="16" t="s">
        <v>55</v>
      </c>
      <c r="B752" s="7">
        <v>0.151</v>
      </c>
      <c r="C752" s="7">
        <v>0.02</v>
      </c>
      <c r="D752" s="7">
        <v>5.7600000000000004E-3</v>
      </c>
      <c r="E752" s="7">
        <v>5.3699999999999998E-2</v>
      </c>
      <c r="F752" s="7">
        <v>8.9999999999999993E-3</v>
      </c>
      <c r="G752" s="7">
        <v>0</v>
      </c>
      <c r="H752" s="11">
        <f t="shared" si="45"/>
        <v>0.10235</v>
      </c>
      <c r="I752" s="12">
        <f t="shared" si="46"/>
        <v>6.8801489809451083E-2</v>
      </c>
    </row>
    <row r="753" spans="1:9" x14ac:dyDescent="0.25">
      <c r="A753" s="16" t="s">
        <v>56</v>
      </c>
      <c r="B753" s="7">
        <v>0.45300000000000001</v>
      </c>
      <c r="C753" s="7">
        <v>5.8000000000000003E-2</v>
      </c>
      <c r="D753" s="7">
        <v>5.3499999999999997E-3</v>
      </c>
      <c r="E753" s="7">
        <v>0.34499999999999997</v>
      </c>
      <c r="F753" s="7">
        <v>0.05</v>
      </c>
      <c r="G753" s="7">
        <v>2.7000000000000001E-3</v>
      </c>
      <c r="H753" s="11">
        <f t="shared" si="45"/>
        <v>0.39900000000000002</v>
      </c>
      <c r="I753" s="12">
        <f t="shared" si="46"/>
        <v>7.6367532368146793E-2</v>
      </c>
    </row>
    <row r="754" spans="1:9" x14ac:dyDescent="0.25">
      <c r="A754" s="16" t="s">
        <v>57</v>
      </c>
      <c r="B754" s="7">
        <v>3.4799999999999998E-2</v>
      </c>
      <c r="C754" s="7">
        <v>6.6E-3</v>
      </c>
      <c r="D754" s="7">
        <v>2.8900000000000002E-3</v>
      </c>
      <c r="E754" s="7">
        <v>8.0999999999999996E-3</v>
      </c>
      <c r="F754" s="7">
        <v>2.8E-3</v>
      </c>
      <c r="G754" s="7">
        <v>2.7200000000000002E-3</v>
      </c>
      <c r="H754" s="11">
        <f t="shared" si="45"/>
        <v>2.1449999999999997E-2</v>
      </c>
      <c r="I754" s="12">
        <f t="shared" si="46"/>
        <v>1.8879751057680822E-2</v>
      </c>
    </row>
    <row r="755" spans="1:9" x14ac:dyDescent="0.25">
      <c r="A755" s="16" t="s">
        <v>58</v>
      </c>
      <c r="B755" s="7">
        <v>6.5000000000000002E-2</v>
      </c>
      <c r="C755" s="7">
        <v>1.7000000000000001E-2</v>
      </c>
      <c r="D755" s="7">
        <v>0</v>
      </c>
      <c r="E755" s="7">
        <v>0.10100000000000001</v>
      </c>
      <c r="F755" s="7">
        <v>1.9E-2</v>
      </c>
      <c r="G755" s="7">
        <v>0</v>
      </c>
      <c r="H755" s="11">
        <f t="shared" si="45"/>
        <v>8.3000000000000004E-2</v>
      </c>
      <c r="I755" s="12">
        <f t="shared" si="46"/>
        <v>2.5455844122715697E-2</v>
      </c>
    </row>
    <row r="756" spans="1:9" x14ac:dyDescent="0.25">
      <c r="A756" s="16" t="s">
        <v>59</v>
      </c>
      <c r="B756" s="7" t="s">
        <v>166</v>
      </c>
      <c r="C756" s="7" t="s">
        <v>167</v>
      </c>
      <c r="D756" s="7" t="s">
        <v>167</v>
      </c>
      <c r="E756" s="7" t="s">
        <v>166</v>
      </c>
      <c r="F756" s="7" t="s">
        <v>167</v>
      </c>
      <c r="G756" s="7" t="s">
        <v>167</v>
      </c>
      <c r="H756" s="11" t="s">
        <v>167</v>
      </c>
      <c r="I756" s="12" t="s">
        <v>167</v>
      </c>
    </row>
    <row r="757" spans="1:9" x14ac:dyDescent="0.25">
      <c r="A757" s="16" t="s">
        <v>60</v>
      </c>
      <c r="B757" s="7" t="s">
        <v>166</v>
      </c>
      <c r="C757" s="7" t="s">
        <v>167</v>
      </c>
      <c r="D757" s="7" t="s">
        <v>167</v>
      </c>
      <c r="E757" s="7" t="s">
        <v>166</v>
      </c>
      <c r="F757" s="7" t="s">
        <v>167</v>
      </c>
      <c r="G757" s="7" t="s">
        <v>167</v>
      </c>
      <c r="H757" s="11" t="s">
        <v>167</v>
      </c>
      <c r="I757" s="12" t="s">
        <v>167</v>
      </c>
    </row>
    <row r="758" spans="1:9" x14ac:dyDescent="0.25">
      <c r="A758" s="16" t="s">
        <v>61</v>
      </c>
      <c r="B758" s="7" t="s">
        <v>166</v>
      </c>
      <c r="C758" s="7" t="s">
        <v>167</v>
      </c>
      <c r="D758" s="7" t="s">
        <v>167</v>
      </c>
      <c r="E758" s="7">
        <v>6.0000000000000001E-3</v>
      </c>
      <c r="F758" s="7">
        <v>2.3E-3</v>
      </c>
      <c r="G758" s="7">
        <v>2.1099999999999999E-3</v>
      </c>
      <c r="H758" s="11">
        <f t="shared" si="45"/>
        <v>6.0000000000000001E-3</v>
      </c>
      <c r="I758" s="12" t="s">
        <v>167</v>
      </c>
    </row>
    <row r="759" spans="1:9" x14ac:dyDescent="0.25">
      <c r="A759" s="16" t="s">
        <v>62</v>
      </c>
      <c r="B759" s="7">
        <v>0.89</v>
      </c>
      <c r="C759" s="7">
        <v>0.11</v>
      </c>
      <c r="D759" s="7">
        <v>8.8099999999999998E-2</v>
      </c>
      <c r="E759" s="7">
        <v>0.59199999999999997</v>
      </c>
      <c r="F759" s="7">
        <v>8.3000000000000004E-2</v>
      </c>
      <c r="G759" s="7">
        <v>4.3499999999999997E-2</v>
      </c>
      <c r="H759" s="11">
        <f t="shared" si="45"/>
        <v>0.74099999999999999</v>
      </c>
      <c r="I759" s="12">
        <f t="shared" si="46"/>
        <v>0.21071782079359075</v>
      </c>
    </row>
    <row r="760" spans="1:9" x14ac:dyDescent="0.25">
      <c r="A760" s="16" t="s">
        <v>63</v>
      </c>
      <c r="B760" s="7">
        <v>0.73</v>
      </c>
      <c r="C760" s="7">
        <v>0.11</v>
      </c>
      <c r="D760" s="7">
        <v>2.9700000000000001E-2</v>
      </c>
      <c r="E760" s="7">
        <v>1.43</v>
      </c>
      <c r="F760" s="7">
        <v>0.24</v>
      </c>
      <c r="G760" s="7">
        <v>1.7899999999999999E-2</v>
      </c>
      <c r="H760" s="11">
        <f t="shared" si="45"/>
        <v>1.08</v>
      </c>
      <c r="I760" s="12">
        <f t="shared" si="46"/>
        <v>0.4949747468305829</v>
      </c>
    </row>
    <row r="761" spans="1:9" x14ac:dyDescent="0.25">
      <c r="A761" s="16" t="s">
        <v>64</v>
      </c>
      <c r="B761" s="7">
        <v>2.6499999999999999E-2</v>
      </c>
      <c r="C761" s="7">
        <v>5.1000000000000004E-3</v>
      </c>
      <c r="D761" s="7">
        <v>2.2000000000000001E-3</v>
      </c>
      <c r="E761" s="7">
        <v>0.105</v>
      </c>
      <c r="F761" s="7">
        <v>1.4E-2</v>
      </c>
      <c r="G761" s="7">
        <v>1.3500000000000001E-3</v>
      </c>
      <c r="H761" s="11">
        <f t="shared" si="45"/>
        <v>6.5750000000000003E-2</v>
      </c>
      <c r="I761" s="12">
        <f t="shared" si="46"/>
        <v>5.5507882323143957E-2</v>
      </c>
    </row>
    <row r="762" spans="1:9" x14ac:dyDescent="0.25">
      <c r="A762" s="16" t="s">
        <v>65</v>
      </c>
      <c r="B762" s="7">
        <v>0.109</v>
      </c>
      <c r="C762" s="7">
        <v>1.2E-2</v>
      </c>
      <c r="D762" s="7">
        <v>4.2500000000000003E-3</v>
      </c>
      <c r="E762" s="7">
        <v>0.184</v>
      </c>
      <c r="F762" s="7">
        <v>1.7999999999999999E-2</v>
      </c>
      <c r="G762" s="7">
        <v>1.8400000000000001E-3</v>
      </c>
      <c r="H762" s="11">
        <f t="shared" si="45"/>
        <v>0.14649999999999999</v>
      </c>
      <c r="I762" s="12">
        <f t="shared" si="46"/>
        <v>5.3033008588991085E-2</v>
      </c>
    </row>
    <row r="763" spans="1:9" x14ac:dyDescent="0.25">
      <c r="A763" s="16" t="s">
        <v>66</v>
      </c>
      <c r="B763" s="7">
        <v>9.7000000000000003E-2</v>
      </c>
      <c r="C763" s="7">
        <v>2.1000000000000001E-2</v>
      </c>
      <c r="D763" s="7">
        <v>1.12E-2</v>
      </c>
      <c r="E763" s="7">
        <v>0.06</v>
      </c>
      <c r="F763" s="7">
        <v>1.4999999999999999E-2</v>
      </c>
      <c r="G763" s="7">
        <v>9.0200000000000002E-3</v>
      </c>
      <c r="H763" s="11">
        <f t="shared" si="45"/>
        <v>7.85E-2</v>
      </c>
      <c r="I763" s="12">
        <f t="shared" si="46"/>
        <v>2.6162950903902246E-2</v>
      </c>
    </row>
    <row r="764" spans="1:9" x14ac:dyDescent="0.25">
      <c r="A764" s="16" t="s">
        <v>67</v>
      </c>
      <c r="B764" s="7">
        <v>2.1999999999999999E-2</v>
      </c>
      <c r="C764" s="7">
        <v>1.0999999999999999E-2</v>
      </c>
      <c r="D764" s="7">
        <v>1.6899999999999998E-2</v>
      </c>
      <c r="E764" s="7">
        <v>2.23E-2</v>
      </c>
      <c r="F764" s="7">
        <v>7.4999999999999997E-3</v>
      </c>
      <c r="G764" s="7">
        <v>4.9199999999999999E-3</v>
      </c>
      <c r="H764" s="11">
        <f t="shared" si="45"/>
        <v>2.215E-2</v>
      </c>
      <c r="I764" s="12">
        <f t="shared" si="46"/>
        <v>2.1213203435596541E-4</v>
      </c>
    </row>
    <row r="765" spans="1:9" x14ac:dyDescent="0.25">
      <c r="A765" s="16" t="s">
        <v>68</v>
      </c>
      <c r="B765" s="7">
        <v>6.3E-3</v>
      </c>
      <c r="C765" s="7">
        <v>4.4999999999999997E-3</v>
      </c>
      <c r="D765" s="7">
        <v>0</v>
      </c>
      <c r="E765" s="7" t="s">
        <v>166</v>
      </c>
      <c r="F765" s="7" t="s">
        <v>167</v>
      </c>
      <c r="G765" s="7" t="s">
        <v>167</v>
      </c>
      <c r="H765" s="11">
        <f t="shared" si="45"/>
        <v>6.3E-3</v>
      </c>
      <c r="I765" s="12" t="s">
        <v>167</v>
      </c>
    </row>
    <row r="766" spans="1:9" x14ac:dyDescent="0.25">
      <c r="A766" s="16" t="s">
        <v>69</v>
      </c>
      <c r="B766" s="7">
        <v>1.04E-2</v>
      </c>
      <c r="C766" s="7">
        <v>5.4999999999999997E-3</v>
      </c>
      <c r="D766" s="7">
        <v>0</v>
      </c>
      <c r="E766" s="7" t="s">
        <v>166</v>
      </c>
      <c r="F766" s="7" t="s">
        <v>167</v>
      </c>
      <c r="G766" s="7" t="s">
        <v>167</v>
      </c>
      <c r="H766" s="11">
        <f t="shared" si="45"/>
        <v>1.04E-2</v>
      </c>
      <c r="I766" s="12" t="s">
        <v>167</v>
      </c>
    </row>
    <row r="767" spans="1:9" x14ac:dyDescent="0.25">
      <c r="A767" s="16" t="s">
        <v>70</v>
      </c>
      <c r="B767" s="7">
        <v>22.8</v>
      </c>
      <c r="C767" s="7">
        <v>4.1100000000000003</v>
      </c>
      <c r="D767" s="7">
        <v>1.6299999999999999E-2</v>
      </c>
      <c r="E767" s="7">
        <v>30.17</v>
      </c>
      <c r="F767" s="7">
        <v>6.3</v>
      </c>
      <c r="G767" s="7">
        <v>1.37E-2</v>
      </c>
      <c r="H767" s="11">
        <f t="shared" si="45"/>
        <v>26.484999999999999</v>
      </c>
      <c r="I767" s="12">
        <f t="shared" si="46"/>
        <v>5.2113769773448899</v>
      </c>
    </row>
    <row r="768" spans="1:9" x14ac:dyDescent="0.25">
      <c r="A768" s="16" t="s">
        <v>71</v>
      </c>
      <c r="B768" s="7">
        <v>1.72E-2</v>
      </c>
      <c r="C768" s="7">
        <v>5.1999999999999998E-3</v>
      </c>
      <c r="D768" s="7">
        <v>2.3999999999999998E-3</v>
      </c>
      <c r="E768" s="7">
        <v>1.26E-2</v>
      </c>
      <c r="F768" s="7">
        <v>4.0000000000000001E-3</v>
      </c>
      <c r="G768" s="7">
        <v>2.3700000000000001E-3</v>
      </c>
      <c r="H768" s="11">
        <f t="shared" si="45"/>
        <v>1.49E-2</v>
      </c>
      <c r="I768" s="12">
        <f t="shared" si="46"/>
        <v>3.2526911934581187E-3</v>
      </c>
    </row>
    <row r="769" spans="1:9" x14ac:dyDescent="0.25">
      <c r="A769" s="16" t="s">
        <v>72</v>
      </c>
      <c r="B769" s="7">
        <v>1.7500000000000002E-2</v>
      </c>
      <c r="C769" s="7">
        <v>5.1000000000000004E-3</v>
      </c>
      <c r="D769" s="7">
        <v>4.0600000000000002E-3</v>
      </c>
      <c r="E769" s="7">
        <v>3.7999999999999999E-2</v>
      </c>
      <c r="F769" s="7">
        <v>7.6E-3</v>
      </c>
      <c r="G769" s="7">
        <v>2.63E-3</v>
      </c>
      <c r="H769" s="11">
        <f t="shared" si="45"/>
        <v>2.775E-2</v>
      </c>
      <c r="I769" s="12">
        <f t="shared" si="46"/>
        <v>1.4495689014324225E-2</v>
      </c>
    </row>
    <row r="770" spans="1:9" ht="13.8" thickBot="1" x14ac:dyDescent="0.3">
      <c r="A770" s="17" t="s">
        <v>73</v>
      </c>
      <c r="B770" s="8">
        <v>4.9500000000000002E-2</v>
      </c>
      <c r="C770" s="8">
        <v>7.4999999999999997E-3</v>
      </c>
      <c r="D770" s="8">
        <v>3.7299999999999998E-3</v>
      </c>
      <c r="E770" s="8">
        <v>0.316</v>
      </c>
      <c r="F770" s="8">
        <v>2.9000000000000001E-2</v>
      </c>
      <c r="G770" s="8">
        <v>0</v>
      </c>
      <c r="H770" s="13">
        <f t="shared" si="45"/>
        <v>0.18275</v>
      </c>
      <c r="I770" s="14">
        <f t="shared" si="46"/>
        <v>0.18844395718621493</v>
      </c>
    </row>
    <row r="771" spans="1:9" ht="13.8" thickBot="1" x14ac:dyDescent="0.3">
      <c r="H771" s="18"/>
      <c r="I771" s="18"/>
    </row>
    <row r="772" spans="1:9" x14ac:dyDescent="0.25">
      <c r="A772" s="15"/>
      <c r="B772" s="6" t="s">
        <v>39</v>
      </c>
      <c r="C772" s="6" t="s">
        <v>84</v>
      </c>
      <c r="D772" s="6" t="s">
        <v>150</v>
      </c>
      <c r="E772" s="6" t="s">
        <v>40</v>
      </c>
      <c r="F772" s="6" t="s">
        <v>84</v>
      </c>
      <c r="G772" s="6" t="s">
        <v>150</v>
      </c>
      <c r="H772" s="15" t="s">
        <v>168</v>
      </c>
      <c r="I772" s="26" t="s">
        <v>169</v>
      </c>
    </row>
    <row r="773" spans="1:9" x14ac:dyDescent="0.25">
      <c r="A773" s="16" t="s">
        <v>41</v>
      </c>
      <c r="B773" s="4">
        <v>2511.6999999999998</v>
      </c>
      <c r="C773" s="4">
        <v>296.86</v>
      </c>
      <c r="D773" s="4">
        <v>6.1399999999999996E-3</v>
      </c>
      <c r="E773" s="4">
        <v>40.64</v>
      </c>
      <c r="F773" s="4">
        <v>4.88</v>
      </c>
      <c r="G773" s="4">
        <v>2.4E-2</v>
      </c>
      <c r="H773" s="27">
        <f>AVERAGE(B773,E773)</f>
        <v>1276.1699999999998</v>
      </c>
      <c r="I773" s="29">
        <f>STDEV(B773,E773)</f>
        <v>1747.3032827188299</v>
      </c>
    </row>
    <row r="774" spans="1:9" x14ac:dyDescent="0.25">
      <c r="A774" s="16" t="s">
        <v>42</v>
      </c>
      <c r="B774" s="4">
        <v>3592.31</v>
      </c>
      <c r="C774" s="4">
        <v>571.87</v>
      </c>
      <c r="D774" s="4">
        <v>1.7100000000000001E-2</v>
      </c>
      <c r="E774" s="4">
        <v>384.07</v>
      </c>
      <c r="F774" s="4">
        <v>62.34</v>
      </c>
      <c r="G774" s="4">
        <v>6.6299999999999998E-2</v>
      </c>
      <c r="H774" s="27">
        <f t="shared" ref="H774:H790" si="47">AVERAGE(B774,E774)</f>
        <v>1988.19</v>
      </c>
      <c r="I774" s="29">
        <f t="shared" ref="I774:I790" si="48">STDEV(B774,E774)</f>
        <v>2268.5682596739293</v>
      </c>
    </row>
    <row r="775" spans="1:9" x14ac:dyDescent="0.25">
      <c r="A775" s="16" t="s">
        <v>43</v>
      </c>
      <c r="B775" s="4">
        <v>7964.39</v>
      </c>
      <c r="C775" s="4">
        <v>1038.3499999999999</v>
      </c>
      <c r="D775" s="4">
        <v>11.77</v>
      </c>
      <c r="E775" s="4">
        <v>644.44000000000005</v>
      </c>
      <c r="F775" s="4">
        <v>87.6</v>
      </c>
      <c r="G775" s="4">
        <v>46.07</v>
      </c>
      <c r="H775" s="27">
        <f t="shared" si="47"/>
        <v>4304.415</v>
      </c>
      <c r="I775" s="29">
        <f t="shared" si="48"/>
        <v>5175.9862829464691</v>
      </c>
    </row>
    <row r="776" spans="1:9" x14ac:dyDescent="0.25">
      <c r="A776" s="16" t="s">
        <v>44</v>
      </c>
      <c r="B776" s="4">
        <v>11.32</v>
      </c>
      <c r="C776" s="4">
        <v>1.85</v>
      </c>
      <c r="D776" s="4">
        <v>5.5599999999999998E-3</v>
      </c>
      <c r="E776" s="4">
        <v>2.13</v>
      </c>
      <c r="F776" s="4">
        <v>0.36</v>
      </c>
      <c r="G776" s="4">
        <v>2.41E-2</v>
      </c>
      <c r="H776" s="27">
        <f t="shared" si="47"/>
        <v>6.7249999999999996</v>
      </c>
      <c r="I776" s="29">
        <f t="shared" si="48"/>
        <v>6.4983113191043733</v>
      </c>
    </row>
    <row r="777" spans="1:9" x14ac:dyDescent="0.25">
      <c r="A777" s="16" t="s">
        <v>45</v>
      </c>
      <c r="B777" s="4">
        <v>325.26</v>
      </c>
      <c r="C777" s="4">
        <v>53.86</v>
      </c>
      <c r="D777" s="4">
        <v>8.7800000000000003E-2</v>
      </c>
      <c r="E777" s="4">
        <v>141.27000000000001</v>
      </c>
      <c r="F777" s="4">
        <v>23.84</v>
      </c>
      <c r="G777" s="4">
        <v>0.25</v>
      </c>
      <c r="H777" s="27">
        <f t="shared" si="47"/>
        <v>233.26499999999999</v>
      </c>
      <c r="I777" s="29">
        <f t="shared" si="48"/>
        <v>130.10057667051291</v>
      </c>
    </row>
    <row r="778" spans="1:9" x14ac:dyDescent="0.25">
      <c r="A778" s="16" t="s">
        <v>46</v>
      </c>
      <c r="B778" s="4">
        <v>1541.43</v>
      </c>
      <c r="C778" s="4">
        <v>203.14</v>
      </c>
      <c r="D778" s="4">
        <v>5.9500000000000004E-3</v>
      </c>
      <c r="E778" s="4">
        <v>1226.3800000000001</v>
      </c>
      <c r="F778" s="4">
        <v>164.22</v>
      </c>
      <c r="G778" s="4">
        <v>2.07E-2</v>
      </c>
      <c r="H778" s="27">
        <f t="shared" si="47"/>
        <v>1383.9050000000002</v>
      </c>
      <c r="I778" s="29">
        <f t="shared" si="48"/>
        <v>222.77399141282018</v>
      </c>
    </row>
    <row r="779" spans="1:9" x14ac:dyDescent="0.25">
      <c r="A779" s="16" t="s">
        <v>47</v>
      </c>
      <c r="B779" s="4">
        <v>731.44</v>
      </c>
      <c r="C779" s="4">
        <v>96.09</v>
      </c>
      <c r="D779" s="4">
        <v>0.247</v>
      </c>
      <c r="E779" s="4">
        <v>101.62</v>
      </c>
      <c r="F779" s="4">
        <v>13.57</v>
      </c>
      <c r="G779" s="4">
        <v>1.07</v>
      </c>
      <c r="H779" s="27">
        <f t="shared" si="47"/>
        <v>416.53000000000003</v>
      </c>
      <c r="I779" s="29">
        <f t="shared" si="48"/>
        <v>445.34999292691128</v>
      </c>
    </row>
    <row r="780" spans="1:9" x14ac:dyDescent="0.25">
      <c r="A780" s="16" t="s">
        <v>48</v>
      </c>
      <c r="B780" s="4">
        <v>1028.4100000000001</v>
      </c>
      <c r="C780" s="4">
        <v>114.75</v>
      </c>
      <c r="D780" s="4">
        <v>4.8800000000000003E-2</v>
      </c>
      <c r="E780" s="4">
        <v>53.65</v>
      </c>
      <c r="F780" s="4">
        <v>6.08</v>
      </c>
      <c r="G780" s="4">
        <v>0.215</v>
      </c>
      <c r="H780" s="27">
        <f t="shared" si="47"/>
        <v>541.03000000000009</v>
      </c>
      <c r="I780" s="29">
        <f t="shared" si="48"/>
        <v>689.25940602939897</v>
      </c>
    </row>
    <row r="781" spans="1:9" x14ac:dyDescent="0.25">
      <c r="A781" s="16" t="s">
        <v>49</v>
      </c>
      <c r="B781" s="4">
        <v>35.340000000000003</v>
      </c>
      <c r="C781" s="4">
        <v>3.47</v>
      </c>
      <c r="D781" s="4">
        <v>8.2400000000000008E-3</v>
      </c>
      <c r="E781" s="4">
        <v>49.8</v>
      </c>
      <c r="F781" s="4">
        <v>4.95</v>
      </c>
      <c r="G781" s="4">
        <v>1.5599999999999999E-2</v>
      </c>
      <c r="H781" s="27">
        <f t="shared" si="47"/>
        <v>42.57</v>
      </c>
      <c r="I781" s="29">
        <f t="shared" si="48"/>
        <v>10.22476405595747</v>
      </c>
    </row>
    <row r="782" spans="1:9" x14ac:dyDescent="0.25">
      <c r="A782" s="16" t="s">
        <v>50</v>
      </c>
      <c r="B782" s="4">
        <v>225.07</v>
      </c>
      <c r="C782" s="4">
        <v>23.2</v>
      </c>
      <c r="D782" s="4">
        <v>2.0299999999999999E-2</v>
      </c>
      <c r="E782" s="4">
        <v>371.98</v>
      </c>
      <c r="F782" s="4">
        <v>38.82</v>
      </c>
      <c r="G782" s="4">
        <v>6.9199999999999998E-2</v>
      </c>
      <c r="H782" s="27">
        <f t="shared" si="47"/>
        <v>298.52499999999998</v>
      </c>
      <c r="I782" s="29">
        <f t="shared" si="48"/>
        <v>103.88105722411588</v>
      </c>
    </row>
    <row r="783" spans="1:9" x14ac:dyDescent="0.25">
      <c r="A783" s="16" t="s">
        <v>51</v>
      </c>
      <c r="B783" s="4">
        <v>1.68</v>
      </c>
      <c r="C783" s="4">
        <v>0.22</v>
      </c>
      <c r="D783" s="4">
        <v>2.46E-2</v>
      </c>
      <c r="E783" s="4">
        <v>6.17</v>
      </c>
      <c r="F783" s="4">
        <v>0.75</v>
      </c>
      <c r="G783" s="4">
        <v>0.10100000000000001</v>
      </c>
      <c r="H783" s="27">
        <f t="shared" si="47"/>
        <v>3.9249999999999998</v>
      </c>
      <c r="I783" s="29">
        <f t="shared" si="48"/>
        <v>3.174909447527599</v>
      </c>
    </row>
    <row r="784" spans="1:9" x14ac:dyDescent="0.25">
      <c r="A784" s="16" t="s">
        <v>52</v>
      </c>
      <c r="B784" s="4">
        <v>3.84</v>
      </c>
      <c r="C784" s="4">
        <v>0.56999999999999995</v>
      </c>
      <c r="D784" s="4">
        <v>3.4500000000000003E-2</v>
      </c>
      <c r="E784" s="4">
        <v>5.54</v>
      </c>
      <c r="F784" s="4">
        <v>0.82</v>
      </c>
      <c r="G784" s="4">
        <v>0.17899999999999999</v>
      </c>
      <c r="H784" s="27">
        <f t="shared" si="47"/>
        <v>4.6899999999999995</v>
      </c>
      <c r="I784" s="29">
        <f t="shared" si="48"/>
        <v>1.2020815280171369</v>
      </c>
    </row>
    <row r="785" spans="1:9" x14ac:dyDescent="0.25">
      <c r="A785" s="16" t="s">
        <v>53</v>
      </c>
      <c r="B785" s="4">
        <v>78.739999999999995</v>
      </c>
      <c r="C785" s="4">
        <v>7.92</v>
      </c>
      <c r="D785" s="4">
        <v>3.5500000000000002E-3</v>
      </c>
      <c r="E785" s="4">
        <v>75.95</v>
      </c>
      <c r="F785" s="4">
        <v>7.75</v>
      </c>
      <c r="G785" s="4">
        <v>1.8100000000000002E-2</v>
      </c>
      <c r="H785" s="27">
        <f t="shared" si="47"/>
        <v>77.344999999999999</v>
      </c>
      <c r="I785" s="29">
        <f t="shared" si="48"/>
        <v>1.9728279195104619</v>
      </c>
    </row>
    <row r="786" spans="1:9" x14ac:dyDescent="0.25">
      <c r="A786" s="16" t="s">
        <v>54</v>
      </c>
      <c r="B786" s="4">
        <v>14.67</v>
      </c>
      <c r="C786" s="4">
        <v>2.1800000000000002</v>
      </c>
      <c r="D786" s="4">
        <v>0.376</v>
      </c>
      <c r="E786" s="4">
        <v>3.39</v>
      </c>
      <c r="F786" s="4">
        <v>0.84</v>
      </c>
      <c r="G786" s="4">
        <v>1.55</v>
      </c>
      <c r="H786" s="27">
        <f t="shared" si="47"/>
        <v>9.0299999999999994</v>
      </c>
      <c r="I786" s="29">
        <f t="shared" si="48"/>
        <v>7.9761644917842567</v>
      </c>
    </row>
    <row r="787" spans="1:9" x14ac:dyDescent="0.25">
      <c r="A787" s="16" t="s">
        <v>55</v>
      </c>
      <c r="B787" s="4">
        <v>126.41</v>
      </c>
      <c r="C787" s="4">
        <v>20.21</v>
      </c>
      <c r="D787" s="4">
        <v>1.49E-3</v>
      </c>
      <c r="E787" s="4">
        <v>1.32E-2</v>
      </c>
      <c r="F787" s="4">
        <v>4.3E-3</v>
      </c>
      <c r="G787" s="4">
        <v>4.5999999999999999E-3</v>
      </c>
      <c r="H787" s="27">
        <f t="shared" si="47"/>
        <v>63.211599999999997</v>
      </c>
      <c r="I787" s="29">
        <f t="shared" si="48"/>
        <v>89.376034400279806</v>
      </c>
    </row>
    <row r="788" spans="1:9" x14ac:dyDescent="0.25">
      <c r="A788" s="16" t="s">
        <v>56</v>
      </c>
      <c r="B788" s="4">
        <v>25.13</v>
      </c>
      <c r="C788" s="4">
        <v>4.07</v>
      </c>
      <c r="D788" s="4">
        <v>4.3499999999999997E-3</v>
      </c>
      <c r="E788" s="4">
        <v>3.9E-2</v>
      </c>
      <c r="F788" s="4">
        <v>1.2E-2</v>
      </c>
      <c r="G788" s="4">
        <v>1.4500000000000001E-2</v>
      </c>
      <c r="H788" s="27">
        <f t="shared" si="47"/>
        <v>12.5845</v>
      </c>
      <c r="I788" s="29">
        <f t="shared" si="48"/>
        <v>17.742016246751664</v>
      </c>
    </row>
    <row r="789" spans="1:9" x14ac:dyDescent="0.25">
      <c r="A789" s="16" t="s">
        <v>57</v>
      </c>
      <c r="B789" s="4">
        <v>0.67</v>
      </c>
      <c r="C789" s="4">
        <v>0.11</v>
      </c>
      <c r="D789" s="4">
        <v>2.2499999999999998E-3</v>
      </c>
      <c r="E789" s="4">
        <v>6.6E-3</v>
      </c>
      <c r="F789" s="4">
        <v>3.7000000000000002E-3</v>
      </c>
      <c r="G789" s="4">
        <v>6.13E-3</v>
      </c>
      <c r="H789" s="27">
        <f t="shared" si="47"/>
        <v>0.33830000000000005</v>
      </c>
      <c r="I789" s="29">
        <f t="shared" si="48"/>
        <v>0.46909463863915563</v>
      </c>
    </row>
    <row r="790" spans="1:9" x14ac:dyDescent="0.25">
      <c r="A790" s="16" t="s">
        <v>58</v>
      </c>
      <c r="B790" s="4">
        <v>1.1299999999999999</v>
      </c>
      <c r="C790" s="4">
        <v>0.17</v>
      </c>
      <c r="D790" s="4">
        <v>6.77E-3</v>
      </c>
      <c r="E790" s="4">
        <v>0.11799999999999999</v>
      </c>
      <c r="F790" s="4">
        <v>3.1E-2</v>
      </c>
      <c r="G790" s="4">
        <v>3.1600000000000003E-2</v>
      </c>
      <c r="H790" s="27">
        <f t="shared" si="47"/>
        <v>0.62399999999999989</v>
      </c>
      <c r="I790" s="29">
        <f t="shared" si="48"/>
        <v>0.71559206256078611</v>
      </c>
    </row>
    <row r="791" spans="1:9" x14ac:dyDescent="0.25">
      <c r="A791" s="16" t="s">
        <v>59</v>
      </c>
      <c r="B791" s="4">
        <v>1.78E-2</v>
      </c>
      <c r="C791" s="4">
        <v>9.1999999999999998E-3</v>
      </c>
      <c r="D791" s="4">
        <v>8.4899999999999993E-3</v>
      </c>
      <c r="E791" s="4" t="s">
        <v>166</v>
      </c>
      <c r="F791" s="4" t="s">
        <v>167</v>
      </c>
      <c r="G791" s="4" t="s">
        <v>167</v>
      </c>
      <c r="H791" s="27" t="s">
        <v>167</v>
      </c>
      <c r="I791" s="29" t="s">
        <v>167</v>
      </c>
    </row>
    <row r="792" spans="1:9" x14ac:dyDescent="0.25">
      <c r="A792" s="16" t="s">
        <v>60</v>
      </c>
      <c r="B792" s="4" t="s">
        <v>166</v>
      </c>
      <c r="C792" s="4" t="s">
        <v>167</v>
      </c>
      <c r="D792" s="4" t="s">
        <v>167</v>
      </c>
      <c r="E792" s="4" t="s">
        <v>166</v>
      </c>
      <c r="F792" s="4" t="s">
        <v>167</v>
      </c>
      <c r="G792" s="4" t="s">
        <v>167</v>
      </c>
      <c r="H792" s="27" t="s">
        <v>167</v>
      </c>
      <c r="I792" s="29" t="s">
        <v>167</v>
      </c>
    </row>
    <row r="793" spans="1:9" x14ac:dyDescent="0.25">
      <c r="A793" s="16" t="s">
        <v>61</v>
      </c>
      <c r="B793" s="4">
        <v>1.6400000000000001E-2</v>
      </c>
      <c r="C793" s="4">
        <v>4.4999999999999997E-3</v>
      </c>
      <c r="D793" s="4">
        <v>2.7899999999999999E-3</v>
      </c>
      <c r="E793" s="4" t="s">
        <v>166</v>
      </c>
      <c r="F793" s="4" t="s">
        <v>167</v>
      </c>
      <c r="G793" s="4" t="s">
        <v>167</v>
      </c>
      <c r="H793" s="27">
        <f t="shared" ref="H793:H805" si="49">AVERAGE(B793,E793)</f>
        <v>1.6400000000000001E-2</v>
      </c>
      <c r="I793" s="29" t="s">
        <v>167</v>
      </c>
    </row>
    <row r="794" spans="1:9" x14ac:dyDescent="0.25">
      <c r="A794" s="16" t="s">
        <v>62</v>
      </c>
      <c r="B794" s="4">
        <v>2.39</v>
      </c>
      <c r="C794" s="4">
        <v>0.25</v>
      </c>
      <c r="D794" s="4">
        <v>2.9600000000000001E-2</v>
      </c>
      <c r="E794" s="4">
        <v>2.27</v>
      </c>
      <c r="F794" s="4">
        <v>0.25</v>
      </c>
      <c r="G794" s="4">
        <v>0.127</v>
      </c>
      <c r="H794" s="27">
        <f t="shared" si="49"/>
        <v>2.33</v>
      </c>
      <c r="I794" s="29">
        <f>STDEV(B794,E794)</f>
        <v>8.4852813742385777E-2</v>
      </c>
    </row>
    <row r="795" spans="1:9" x14ac:dyDescent="0.25">
      <c r="A795" s="16" t="s">
        <v>63</v>
      </c>
      <c r="B795" s="4">
        <v>0.96</v>
      </c>
      <c r="C795" s="4">
        <v>0.11</v>
      </c>
      <c r="D795" s="4">
        <v>1.4500000000000001E-2</v>
      </c>
      <c r="E795" s="4">
        <v>1.79</v>
      </c>
      <c r="F795" s="4">
        <v>0.19</v>
      </c>
      <c r="G795" s="4">
        <v>6.3200000000000006E-2</v>
      </c>
      <c r="H795" s="27">
        <f t="shared" si="49"/>
        <v>1.375</v>
      </c>
      <c r="I795" s="29">
        <f>STDEV(B795,E795)</f>
        <v>0.58689862838483453</v>
      </c>
    </row>
    <row r="796" spans="1:9" x14ac:dyDescent="0.25">
      <c r="A796" s="16" t="s">
        <v>64</v>
      </c>
      <c r="B796" s="4">
        <v>605.48</v>
      </c>
      <c r="C796" s="4">
        <v>96.99</v>
      </c>
      <c r="D796" s="4">
        <v>1.75E-3</v>
      </c>
      <c r="E796" s="4">
        <v>1.0500000000000001E-2</v>
      </c>
      <c r="F796" s="4">
        <v>3.7000000000000002E-3</v>
      </c>
      <c r="G796" s="4">
        <v>4.7699999999999999E-3</v>
      </c>
      <c r="H796" s="27">
        <f t="shared" si="49"/>
        <v>302.74525</v>
      </c>
      <c r="I796" s="29">
        <f>STDEV(B796,E796)</f>
        <v>428.13158925162844</v>
      </c>
    </row>
    <row r="797" spans="1:9" x14ac:dyDescent="0.25">
      <c r="A797" s="16" t="s">
        <v>65</v>
      </c>
      <c r="B797" s="4">
        <v>1305.3699999999999</v>
      </c>
      <c r="C797" s="4">
        <v>190.78</v>
      </c>
      <c r="D797" s="4">
        <v>2.1299999999999999E-3</v>
      </c>
      <c r="E797" s="4">
        <v>4.48E-2</v>
      </c>
      <c r="F797" s="4">
        <v>8.8000000000000005E-3</v>
      </c>
      <c r="G797" s="4">
        <v>3.4299999999999999E-3</v>
      </c>
      <c r="H797" s="27">
        <f t="shared" si="49"/>
        <v>652.70739999999989</v>
      </c>
      <c r="I797" s="29">
        <f>STDEV(B797,E797)</f>
        <v>923.00430057368635</v>
      </c>
    </row>
    <row r="798" spans="1:9" x14ac:dyDescent="0.25">
      <c r="A798" s="16" t="s">
        <v>66</v>
      </c>
      <c r="B798" s="4">
        <v>688.79</v>
      </c>
      <c r="C798" s="4">
        <v>110.89</v>
      </c>
      <c r="D798" s="4">
        <v>9.7099999999999999E-3</v>
      </c>
      <c r="E798" s="4">
        <v>5.0999999999999997E-2</v>
      </c>
      <c r="F798" s="4">
        <v>2.1999999999999999E-2</v>
      </c>
      <c r="G798" s="4">
        <v>3.5900000000000001E-2</v>
      </c>
      <c r="H798" s="27">
        <f t="shared" si="49"/>
        <v>344.4205</v>
      </c>
      <c r="I798" s="29">
        <f>STDEV(B798,E798)</f>
        <v>487.01201736764153</v>
      </c>
    </row>
    <row r="799" spans="1:9" x14ac:dyDescent="0.25">
      <c r="A799" s="16" t="s">
        <v>67</v>
      </c>
      <c r="B799" s="4">
        <v>0.85</v>
      </c>
      <c r="C799" s="4">
        <v>0.14000000000000001</v>
      </c>
      <c r="D799" s="4">
        <v>2.64E-3</v>
      </c>
      <c r="E799" s="4" t="s">
        <v>166</v>
      </c>
      <c r="F799" s="4" t="s">
        <v>167</v>
      </c>
      <c r="G799" s="4" t="s">
        <v>167</v>
      </c>
      <c r="H799" s="27">
        <f t="shared" si="49"/>
        <v>0.85</v>
      </c>
      <c r="I799" s="29" t="s">
        <v>167</v>
      </c>
    </row>
    <row r="800" spans="1:9" x14ac:dyDescent="0.25">
      <c r="A800" s="16" t="s">
        <v>68</v>
      </c>
      <c r="B800" s="4">
        <v>0.32100000000000001</v>
      </c>
      <c r="C800" s="4">
        <v>5.2999999999999999E-2</v>
      </c>
      <c r="D800" s="4">
        <v>9.7999999999999997E-3</v>
      </c>
      <c r="E800" s="4">
        <v>3.2000000000000001E-2</v>
      </c>
      <c r="F800" s="4">
        <v>1.4999999999999999E-2</v>
      </c>
      <c r="G800" s="4">
        <v>2.2800000000000001E-2</v>
      </c>
      <c r="H800" s="27">
        <f t="shared" si="49"/>
        <v>0.17649999999999999</v>
      </c>
      <c r="I800" s="29" t="s">
        <v>167</v>
      </c>
    </row>
    <row r="801" spans="1:30" x14ac:dyDescent="0.25">
      <c r="A801" s="16" t="s">
        <v>69</v>
      </c>
      <c r="B801" s="4" t="s">
        <v>166</v>
      </c>
      <c r="C801" s="4" t="s">
        <v>167</v>
      </c>
      <c r="D801" s="4" t="s">
        <v>167</v>
      </c>
      <c r="E801" s="4" t="s">
        <v>166</v>
      </c>
      <c r="F801" s="4" t="s">
        <v>167</v>
      </c>
      <c r="G801" s="4" t="s">
        <v>167</v>
      </c>
      <c r="H801" s="27" t="s">
        <v>167</v>
      </c>
      <c r="I801" s="29" t="s">
        <v>167</v>
      </c>
    </row>
    <row r="802" spans="1:30" x14ac:dyDescent="0.25">
      <c r="A802" s="16" t="s">
        <v>70</v>
      </c>
      <c r="B802" s="4">
        <v>22.18</v>
      </c>
      <c r="C802" s="4">
        <v>2.2599999999999998</v>
      </c>
      <c r="D802" s="4">
        <v>8.7799999999999996E-3</v>
      </c>
      <c r="E802" s="4">
        <v>39.700000000000003</v>
      </c>
      <c r="F802" s="4">
        <v>4.09</v>
      </c>
      <c r="G802" s="4">
        <v>3.5999999999999997E-2</v>
      </c>
      <c r="H802" s="27">
        <f t="shared" si="49"/>
        <v>30.94</v>
      </c>
      <c r="I802" s="29">
        <f>STDEV(B802,E802)</f>
        <v>12.388510806388316</v>
      </c>
    </row>
    <row r="803" spans="1:30" x14ac:dyDescent="0.25">
      <c r="A803" s="16" t="s">
        <v>71</v>
      </c>
      <c r="B803" s="4">
        <v>1.2200000000000001E-2</v>
      </c>
      <c r="C803" s="4">
        <v>5.0000000000000001E-3</v>
      </c>
      <c r="D803" s="4">
        <v>3.3899999999999998E-3</v>
      </c>
      <c r="E803" s="4" t="s">
        <v>166</v>
      </c>
      <c r="F803" s="4" t="s">
        <v>167</v>
      </c>
      <c r="G803" s="4" t="s">
        <v>167</v>
      </c>
      <c r="H803" s="27">
        <f t="shared" si="49"/>
        <v>1.2200000000000001E-2</v>
      </c>
      <c r="I803" s="29" t="s">
        <v>167</v>
      </c>
    </row>
    <row r="804" spans="1:30" x14ac:dyDescent="0.25">
      <c r="A804" s="16" t="s">
        <v>72</v>
      </c>
      <c r="B804" s="4">
        <v>27.42</v>
      </c>
      <c r="C804" s="4">
        <v>3.89</v>
      </c>
      <c r="D804" s="4">
        <v>2.1900000000000001E-3</v>
      </c>
      <c r="E804" s="4">
        <v>1.03E-2</v>
      </c>
      <c r="F804" s="4">
        <v>5.4999999999999997E-3</v>
      </c>
      <c r="G804" s="4">
        <v>9.5300000000000003E-3</v>
      </c>
      <c r="H804" s="27">
        <f t="shared" si="49"/>
        <v>13.715150000000001</v>
      </c>
      <c r="I804" s="29">
        <f>STDEV(B804,E804)</f>
        <v>19.381584740288915</v>
      </c>
    </row>
    <row r="805" spans="1:30" ht="13.8" thickBot="1" x14ac:dyDescent="0.3">
      <c r="A805" s="17" t="s">
        <v>73</v>
      </c>
      <c r="B805" s="5">
        <v>7.2</v>
      </c>
      <c r="C805" s="5">
        <v>0.88</v>
      </c>
      <c r="D805" s="5">
        <v>1.8799999999999999E-3</v>
      </c>
      <c r="E805" s="5">
        <v>7.7000000000000002E-3</v>
      </c>
      <c r="F805" s="5">
        <v>4.1999999999999997E-3</v>
      </c>
      <c r="G805" s="5">
        <v>7.1599999999999997E-3</v>
      </c>
      <c r="H805" s="28">
        <f t="shared" si="49"/>
        <v>3.60385</v>
      </c>
      <c r="I805" s="30">
        <f>STDEV(B805,E805)</f>
        <v>5.0857241023280064</v>
      </c>
    </row>
    <row r="807" spans="1:30" x14ac:dyDescent="0.25"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</row>
    <row r="808" spans="1:30" x14ac:dyDescent="0.25"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0"/>
      <c r="AC808" s="20"/>
      <c r="AD808" s="20"/>
    </row>
    <row r="809" spans="1:30" x14ac:dyDescent="0.25">
      <c r="A809" s="1"/>
      <c r="O809" s="1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20"/>
      <c r="AC809" s="20"/>
      <c r="AD809" s="20"/>
    </row>
    <row r="810" spans="1:30" x14ac:dyDescent="0.25">
      <c r="A810" s="1"/>
      <c r="O810" s="1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20"/>
      <c r="AC810" s="20"/>
      <c r="AD810" s="20"/>
    </row>
    <row r="811" spans="1:30" x14ac:dyDescent="0.25">
      <c r="A811" s="1"/>
      <c r="O811" s="1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1:30" x14ac:dyDescent="0.25">
      <c r="A812" s="1"/>
      <c r="O812" s="1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1:30" x14ac:dyDescent="0.25">
      <c r="A813" s="1"/>
      <c r="O813" s="1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1:30" x14ac:dyDescent="0.25">
      <c r="A814" s="1"/>
      <c r="O814" s="1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1:30" x14ac:dyDescent="0.25">
      <c r="A815" s="1"/>
      <c r="O815" s="1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1:30" x14ac:dyDescent="0.25">
      <c r="A816" s="1"/>
      <c r="O816" s="1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1:27" x14ac:dyDescent="0.25">
      <c r="A817" s="1"/>
      <c r="O817" s="1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1:27" x14ac:dyDescent="0.25">
      <c r="A818" s="1"/>
      <c r="O818" s="1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1:27" x14ac:dyDescent="0.25">
      <c r="A819" s="1"/>
      <c r="O819" s="1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1:27" x14ac:dyDescent="0.25">
      <c r="A820" s="1"/>
      <c r="O820" s="1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1:27" x14ac:dyDescent="0.25">
      <c r="A821" s="1"/>
      <c r="O821" s="1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1:27" x14ac:dyDescent="0.25">
      <c r="A822" s="1"/>
      <c r="O822" s="1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1:27" x14ac:dyDescent="0.25">
      <c r="A823" s="1"/>
      <c r="O823" s="1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1:27" x14ac:dyDescent="0.25">
      <c r="A824" s="1"/>
      <c r="O824" s="1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1:27" x14ac:dyDescent="0.25">
      <c r="A825" s="1"/>
      <c r="O825" s="1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1:27" x14ac:dyDescent="0.25">
      <c r="A826" s="1"/>
      <c r="O826" s="1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1:27" x14ac:dyDescent="0.25">
      <c r="A827" s="1"/>
      <c r="O827" s="1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1:27" x14ac:dyDescent="0.25">
      <c r="A828" s="1"/>
      <c r="O828" s="1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1:27" x14ac:dyDescent="0.25">
      <c r="A829" s="1"/>
      <c r="O829" s="1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1:27" x14ac:dyDescent="0.25">
      <c r="A830" s="1"/>
      <c r="O830" s="1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1:27" x14ac:dyDescent="0.25">
      <c r="A831" s="1"/>
      <c r="O831" s="1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1:27" x14ac:dyDescent="0.25">
      <c r="A832" s="1"/>
      <c r="O832" s="1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1:27" x14ac:dyDescent="0.25">
      <c r="A833" s="1"/>
      <c r="O833" s="1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1:27" x14ac:dyDescent="0.25">
      <c r="A834" s="1"/>
      <c r="O834" s="1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1:27" x14ac:dyDescent="0.25">
      <c r="A835" s="1"/>
      <c r="O835" s="1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1:27" x14ac:dyDescent="0.25">
      <c r="A836" s="1"/>
      <c r="O836" s="1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1:27" x14ac:dyDescent="0.25">
      <c r="A837" s="1"/>
      <c r="O837" s="1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1:27" x14ac:dyDescent="0.25">
      <c r="A838" s="1"/>
      <c r="O838" s="1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1:27" x14ac:dyDescent="0.25">
      <c r="A839" s="1"/>
      <c r="O839" s="1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1:27" x14ac:dyDescent="0.25">
      <c r="A840" s="1"/>
      <c r="O840" s="1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1:27" ht="13.8" thickBot="1" x14ac:dyDescent="0.3">
      <c r="A841" s="2"/>
      <c r="O841" s="2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</sheetData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3" orientation="landscape" horizontalDpi="1200" verticalDpi="0" r:id="rId1"/>
  <headerFooter alignWithMargins="0"/>
  <rowBreaks count="23" manualBreakCount="23">
    <brk id="35" max="32" man="1"/>
    <brk id="70" max="32" man="1"/>
    <brk id="105" max="32" man="1"/>
    <brk id="140" max="32" man="1"/>
    <brk id="175" max="32" man="1"/>
    <brk id="210" max="32" man="1"/>
    <brk id="245" max="32" man="1"/>
    <brk id="280" max="32" man="1"/>
    <brk id="315" max="32" man="1"/>
    <brk id="350" max="32" man="1"/>
    <brk id="385" max="32" man="1"/>
    <brk id="420" max="32" man="1"/>
    <brk id="455" max="32" man="1"/>
    <brk id="490" max="32" man="1"/>
    <brk id="525" max="32" man="1"/>
    <brk id="560" max="32" man="1"/>
    <brk id="595" max="32" man="1"/>
    <brk id="630" max="32" man="1"/>
    <brk id="665" max="32" man="1"/>
    <brk id="700" max="32" man="1"/>
    <brk id="735" max="32" man="1"/>
    <brk id="770" max="32" man="1"/>
    <brk id="805" max="16383" man="1"/>
  </rowBreaks>
  <colBreaks count="1" manualBreakCount="1">
    <brk id="39" max="7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James Cook Univerisity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 Carew</dc:creator>
  <cp:lastModifiedBy>Clair Meade</cp:lastModifiedBy>
  <cp:lastPrinted>2004-05-30T05:39:58Z</cp:lastPrinted>
  <dcterms:created xsi:type="dcterms:W3CDTF">2003-11-07T06:13:27Z</dcterms:created>
  <dcterms:modified xsi:type="dcterms:W3CDTF">2017-05-26T01:48:48Z</dcterms:modified>
</cp:coreProperties>
</file>