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LIS_IR\Research Data Management\ReDBox Working Files\2017\"/>
    </mc:Choice>
  </mc:AlternateContent>
  <bookViews>
    <workbookView xWindow="120" yWindow="60" windowWidth="15180" windowHeight="93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Sheet1!$A$1:$AG$595</definedName>
  </definedNames>
  <calcPr calcId="152511"/>
</workbook>
</file>

<file path=xl/calcChain.xml><?xml version="1.0" encoding="utf-8"?>
<calcChain xmlns="http://schemas.openxmlformats.org/spreadsheetml/2006/main">
  <c r="Q564" i="1" l="1"/>
  <c r="R564" i="1"/>
  <c r="Q565" i="1"/>
  <c r="R565" i="1"/>
  <c r="Q566" i="1"/>
  <c r="R566" i="1"/>
  <c r="Q567" i="1"/>
  <c r="R567" i="1"/>
  <c r="Q568" i="1"/>
  <c r="R568" i="1"/>
  <c r="Q569" i="1"/>
  <c r="R569" i="1"/>
  <c r="Q570" i="1"/>
  <c r="R570" i="1"/>
  <c r="Q571" i="1"/>
  <c r="R571" i="1"/>
  <c r="Q572" i="1"/>
  <c r="R572" i="1"/>
  <c r="Q573" i="1"/>
  <c r="R573" i="1"/>
  <c r="Q574" i="1"/>
  <c r="R574" i="1"/>
  <c r="Q575" i="1"/>
  <c r="R575" i="1"/>
  <c r="Q576" i="1"/>
  <c r="R576" i="1"/>
  <c r="Q577" i="1"/>
  <c r="R577" i="1"/>
  <c r="Q578" i="1"/>
  <c r="R578" i="1"/>
  <c r="Q579" i="1"/>
  <c r="R579" i="1"/>
  <c r="Q580" i="1"/>
  <c r="R580" i="1"/>
  <c r="Q581" i="1"/>
  <c r="R581" i="1"/>
  <c r="Q582" i="1"/>
  <c r="Q583" i="1"/>
  <c r="R583" i="1"/>
  <c r="Q584" i="1"/>
  <c r="R584" i="1"/>
  <c r="Q585" i="1"/>
  <c r="R585" i="1"/>
  <c r="Q586" i="1"/>
  <c r="R586" i="1"/>
  <c r="Q587" i="1"/>
  <c r="R587" i="1"/>
  <c r="Q588" i="1"/>
  <c r="R588" i="1"/>
  <c r="Q590" i="1"/>
  <c r="R590" i="1"/>
  <c r="Q591" i="1"/>
  <c r="Q592" i="1"/>
  <c r="R592" i="1"/>
  <c r="Q593" i="1"/>
  <c r="R593" i="1"/>
  <c r="Q594" i="1"/>
  <c r="R594" i="1"/>
  <c r="Q595" i="1"/>
  <c r="R595" i="1"/>
  <c r="R563" i="1"/>
  <c r="Q563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N542" i="1"/>
  <c r="O542" i="1"/>
  <c r="N543" i="1"/>
  <c r="O543" i="1"/>
  <c r="N544" i="1"/>
  <c r="O544" i="1"/>
  <c r="N545" i="1"/>
  <c r="N546" i="1"/>
  <c r="N548" i="1"/>
  <c r="O548" i="1"/>
  <c r="N549" i="1"/>
  <c r="O549" i="1"/>
  <c r="N550" i="1"/>
  <c r="N551" i="1"/>
  <c r="N552" i="1"/>
  <c r="O552" i="1"/>
  <c r="N553" i="1"/>
  <c r="N554" i="1"/>
  <c r="O554" i="1"/>
  <c r="N555" i="1"/>
  <c r="O555" i="1"/>
  <c r="N556" i="1"/>
  <c r="N557" i="1"/>
  <c r="O557" i="1"/>
  <c r="N558" i="1"/>
  <c r="N559" i="1"/>
  <c r="N560" i="1"/>
  <c r="O560" i="1"/>
  <c r="O528" i="1"/>
  <c r="N528" i="1"/>
  <c r="W494" i="1"/>
  <c r="X494" i="1"/>
  <c r="W495" i="1"/>
  <c r="X495" i="1"/>
  <c r="W496" i="1"/>
  <c r="X496" i="1"/>
  <c r="W497" i="1"/>
  <c r="X497" i="1"/>
  <c r="W498" i="1"/>
  <c r="X498" i="1"/>
  <c r="W499" i="1"/>
  <c r="X499" i="1"/>
  <c r="W500" i="1"/>
  <c r="X500" i="1"/>
  <c r="W501" i="1"/>
  <c r="X501" i="1"/>
  <c r="W502" i="1"/>
  <c r="X502" i="1"/>
  <c r="W503" i="1"/>
  <c r="X503" i="1"/>
  <c r="W504" i="1"/>
  <c r="X504" i="1"/>
  <c r="W505" i="1"/>
  <c r="X505" i="1"/>
  <c r="W506" i="1"/>
  <c r="X506" i="1"/>
  <c r="W507" i="1"/>
  <c r="X507" i="1"/>
  <c r="W508" i="1"/>
  <c r="X508" i="1"/>
  <c r="W509" i="1"/>
  <c r="X509" i="1"/>
  <c r="W510" i="1"/>
  <c r="X510" i="1"/>
  <c r="W511" i="1"/>
  <c r="X511" i="1"/>
  <c r="W512" i="1"/>
  <c r="X512" i="1"/>
  <c r="W513" i="1"/>
  <c r="X513" i="1"/>
  <c r="W514" i="1"/>
  <c r="X514" i="1"/>
  <c r="W515" i="1"/>
  <c r="X515" i="1"/>
  <c r="W516" i="1"/>
  <c r="X516" i="1"/>
  <c r="W517" i="1"/>
  <c r="X517" i="1"/>
  <c r="W518" i="1"/>
  <c r="X518" i="1"/>
  <c r="W519" i="1"/>
  <c r="X519" i="1"/>
  <c r="W520" i="1"/>
  <c r="X520" i="1"/>
  <c r="W521" i="1"/>
  <c r="X521" i="1"/>
  <c r="W522" i="1"/>
  <c r="X522" i="1"/>
  <c r="W523" i="1"/>
  <c r="X523" i="1"/>
  <c r="W524" i="1"/>
  <c r="X524" i="1"/>
  <c r="W525" i="1"/>
  <c r="X525" i="1"/>
  <c r="X493" i="1"/>
  <c r="W493" i="1"/>
  <c r="T459" i="1"/>
  <c r="U459" i="1"/>
  <c r="T460" i="1"/>
  <c r="U460" i="1"/>
  <c r="T461" i="1"/>
  <c r="U461" i="1"/>
  <c r="T462" i="1"/>
  <c r="U462" i="1"/>
  <c r="T463" i="1"/>
  <c r="U463" i="1"/>
  <c r="T464" i="1"/>
  <c r="U464" i="1"/>
  <c r="T465" i="1"/>
  <c r="U465" i="1"/>
  <c r="T466" i="1"/>
  <c r="U466" i="1"/>
  <c r="T467" i="1"/>
  <c r="U467" i="1"/>
  <c r="T468" i="1"/>
  <c r="U468" i="1"/>
  <c r="T469" i="1"/>
  <c r="U469" i="1"/>
  <c r="T470" i="1"/>
  <c r="U470" i="1"/>
  <c r="T471" i="1"/>
  <c r="U471" i="1"/>
  <c r="T472" i="1"/>
  <c r="U472" i="1"/>
  <c r="T473" i="1"/>
  <c r="U473" i="1"/>
  <c r="T474" i="1"/>
  <c r="U474" i="1"/>
  <c r="T475" i="1"/>
  <c r="U475" i="1"/>
  <c r="T476" i="1"/>
  <c r="U476" i="1"/>
  <c r="T478" i="1"/>
  <c r="U478" i="1"/>
  <c r="T479" i="1"/>
  <c r="U479" i="1"/>
  <c r="T480" i="1"/>
  <c r="U480" i="1"/>
  <c r="T481" i="1"/>
  <c r="U481" i="1"/>
  <c r="T482" i="1"/>
  <c r="U482" i="1"/>
  <c r="T483" i="1"/>
  <c r="T484" i="1"/>
  <c r="U484" i="1"/>
  <c r="T485" i="1"/>
  <c r="U485" i="1"/>
  <c r="T486" i="1"/>
  <c r="U486" i="1"/>
  <c r="T487" i="1"/>
  <c r="U487" i="1"/>
  <c r="T488" i="1"/>
  <c r="U488" i="1"/>
  <c r="T489" i="1"/>
  <c r="U489" i="1"/>
  <c r="T490" i="1"/>
  <c r="U490" i="1"/>
  <c r="U458" i="1"/>
  <c r="T458" i="1"/>
  <c r="Q424" i="1"/>
  <c r="R424" i="1"/>
  <c r="Q425" i="1"/>
  <c r="R425" i="1"/>
  <c r="Q426" i="1"/>
  <c r="R426" i="1"/>
  <c r="Q427" i="1"/>
  <c r="R427" i="1"/>
  <c r="Q428" i="1"/>
  <c r="R428" i="1"/>
  <c r="Q429" i="1"/>
  <c r="R429" i="1"/>
  <c r="Q430" i="1"/>
  <c r="R430" i="1"/>
  <c r="Q431" i="1"/>
  <c r="R431" i="1"/>
  <c r="Q432" i="1"/>
  <c r="R432" i="1"/>
  <c r="Q433" i="1"/>
  <c r="R433" i="1"/>
  <c r="Q434" i="1"/>
  <c r="R434" i="1"/>
  <c r="Q435" i="1"/>
  <c r="R435" i="1"/>
  <c r="Q436" i="1"/>
  <c r="R436" i="1"/>
  <c r="Q437" i="1"/>
  <c r="R437" i="1"/>
  <c r="Q438" i="1"/>
  <c r="R438" i="1"/>
  <c r="Q439" i="1"/>
  <c r="R439" i="1"/>
  <c r="Q440" i="1"/>
  <c r="R440" i="1"/>
  <c r="Q441" i="1"/>
  <c r="R441" i="1"/>
  <c r="Q442" i="1"/>
  <c r="Q443" i="1"/>
  <c r="R443" i="1"/>
  <c r="Q444" i="1"/>
  <c r="R444" i="1"/>
  <c r="Q445" i="1"/>
  <c r="R445" i="1"/>
  <c r="Q446" i="1"/>
  <c r="R446" i="1"/>
  <c r="Q447" i="1"/>
  <c r="R447" i="1"/>
  <c r="Q448" i="1"/>
  <c r="R448" i="1"/>
  <c r="Q449" i="1"/>
  <c r="R449" i="1"/>
  <c r="Q450" i="1"/>
  <c r="R450" i="1"/>
  <c r="Q451" i="1"/>
  <c r="Q452" i="1"/>
  <c r="R452" i="1"/>
  <c r="Q453" i="1"/>
  <c r="R453" i="1"/>
  <c r="Q454" i="1"/>
  <c r="R454" i="1"/>
  <c r="Q455" i="1"/>
  <c r="R455" i="1"/>
  <c r="R423" i="1"/>
  <c r="Q423" i="1"/>
  <c r="T389" i="1"/>
  <c r="U389" i="1"/>
  <c r="T390" i="1"/>
  <c r="U390" i="1"/>
  <c r="T391" i="1"/>
  <c r="U391" i="1"/>
  <c r="T392" i="1"/>
  <c r="U392" i="1"/>
  <c r="T393" i="1"/>
  <c r="U393" i="1"/>
  <c r="T394" i="1"/>
  <c r="U394" i="1"/>
  <c r="T395" i="1"/>
  <c r="U395" i="1"/>
  <c r="T396" i="1"/>
  <c r="U396" i="1"/>
  <c r="T397" i="1"/>
  <c r="U397" i="1"/>
  <c r="T398" i="1"/>
  <c r="U398" i="1"/>
  <c r="T399" i="1"/>
  <c r="U399" i="1"/>
  <c r="T400" i="1"/>
  <c r="U400" i="1"/>
  <c r="T401" i="1"/>
  <c r="U401" i="1"/>
  <c r="T402" i="1"/>
  <c r="U402" i="1"/>
  <c r="T403" i="1"/>
  <c r="U403" i="1"/>
  <c r="T404" i="1"/>
  <c r="U404" i="1"/>
  <c r="T405" i="1"/>
  <c r="U405" i="1"/>
  <c r="T406" i="1"/>
  <c r="T408" i="1"/>
  <c r="U408" i="1"/>
  <c r="T409" i="1"/>
  <c r="U409" i="1"/>
  <c r="T410" i="1"/>
  <c r="U410" i="1"/>
  <c r="T411" i="1"/>
  <c r="U411" i="1"/>
  <c r="T412" i="1"/>
  <c r="U412" i="1"/>
  <c r="T413" i="1"/>
  <c r="U413" i="1"/>
  <c r="T414" i="1"/>
  <c r="U414" i="1"/>
  <c r="T415" i="1"/>
  <c r="U415" i="1"/>
  <c r="T417" i="1"/>
  <c r="U417" i="1"/>
  <c r="T418" i="1"/>
  <c r="U418" i="1"/>
  <c r="T419" i="1"/>
  <c r="U419" i="1"/>
  <c r="T420" i="1"/>
  <c r="U420" i="1"/>
  <c r="U388" i="1"/>
  <c r="T388" i="1"/>
  <c r="Q354" i="1"/>
  <c r="R354" i="1"/>
  <c r="Q355" i="1"/>
  <c r="R355" i="1"/>
  <c r="Q356" i="1"/>
  <c r="R356" i="1"/>
  <c r="Q357" i="1"/>
  <c r="R357" i="1"/>
  <c r="Q358" i="1"/>
  <c r="R358" i="1"/>
  <c r="Q359" i="1"/>
  <c r="R359" i="1"/>
  <c r="Q360" i="1"/>
  <c r="R360" i="1"/>
  <c r="Q361" i="1"/>
  <c r="R361" i="1"/>
  <c r="Q362" i="1"/>
  <c r="R362" i="1"/>
  <c r="Q363" i="1"/>
  <c r="R363" i="1"/>
  <c r="Q364" i="1"/>
  <c r="R364" i="1"/>
  <c r="Q365" i="1"/>
  <c r="R365" i="1"/>
  <c r="Q366" i="1"/>
  <c r="R366" i="1"/>
  <c r="Q367" i="1"/>
  <c r="R367" i="1"/>
  <c r="Q368" i="1"/>
  <c r="R368" i="1"/>
  <c r="Q369" i="1"/>
  <c r="R369" i="1"/>
  <c r="Q370" i="1"/>
  <c r="R370" i="1"/>
  <c r="Q371" i="1"/>
  <c r="R371" i="1"/>
  <c r="Q373" i="1"/>
  <c r="R373" i="1"/>
  <c r="Q374" i="1"/>
  <c r="R374" i="1"/>
  <c r="Q375" i="1"/>
  <c r="R375" i="1"/>
  <c r="Q376" i="1"/>
  <c r="R376" i="1"/>
  <c r="Q377" i="1"/>
  <c r="R377" i="1"/>
  <c r="Q378" i="1"/>
  <c r="R378" i="1"/>
  <c r="Q380" i="1"/>
  <c r="R380" i="1"/>
  <c r="Q382" i="1"/>
  <c r="R382" i="1"/>
  <c r="Q383" i="1"/>
  <c r="R383" i="1"/>
  <c r="Q384" i="1"/>
  <c r="Q385" i="1"/>
  <c r="R385" i="1"/>
  <c r="R353" i="1"/>
  <c r="Q353" i="1"/>
  <c r="U350" i="1"/>
  <c r="T350" i="1"/>
  <c r="T349" i="1"/>
  <c r="U348" i="1"/>
  <c r="T348" i="1"/>
  <c r="U347" i="1"/>
  <c r="T347" i="1"/>
  <c r="T345" i="1"/>
  <c r="T344" i="1"/>
  <c r="T343" i="1"/>
  <c r="U342" i="1"/>
  <c r="T342" i="1"/>
  <c r="U341" i="1"/>
  <c r="T341" i="1"/>
  <c r="T340" i="1"/>
  <c r="U339" i="1"/>
  <c r="T339" i="1"/>
  <c r="U338" i="1"/>
  <c r="T338" i="1"/>
  <c r="T336" i="1"/>
  <c r="U335" i="1"/>
  <c r="T335" i="1"/>
  <c r="U333" i="1"/>
  <c r="T333" i="1"/>
  <c r="U332" i="1"/>
  <c r="T332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T284" i="1"/>
  <c r="U284" i="1"/>
  <c r="T285" i="1"/>
  <c r="U285" i="1"/>
  <c r="T286" i="1"/>
  <c r="U286" i="1"/>
  <c r="T287" i="1"/>
  <c r="U287" i="1"/>
  <c r="T288" i="1"/>
  <c r="U288" i="1"/>
  <c r="T289" i="1"/>
  <c r="U289" i="1"/>
  <c r="T290" i="1"/>
  <c r="U290" i="1"/>
  <c r="T291" i="1"/>
  <c r="U291" i="1"/>
  <c r="T292" i="1"/>
  <c r="U292" i="1"/>
  <c r="T293" i="1"/>
  <c r="U293" i="1"/>
  <c r="T294" i="1"/>
  <c r="U294" i="1"/>
  <c r="T295" i="1"/>
  <c r="U295" i="1"/>
  <c r="T296" i="1"/>
  <c r="T297" i="1"/>
  <c r="U297" i="1"/>
  <c r="T298" i="1"/>
  <c r="U298" i="1"/>
  <c r="T300" i="1"/>
  <c r="U300" i="1"/>
  <c r="T301" i="1"/>
  <c r="T303" i="1"/>
  <c r="U303" i="1"/>
  <c r="T304" i="1"/>
  <c r="U304" i="1"/>
  <c r="T305" i="1"/>
  <c r="T306" i="1"/>
  <c r="U306" i="1"/>
  <c r="T307" i="1"/>
  <c r="U307" i="1"/>
  <c r="T308" i="1"/>
  <c r="T309" i="1"/>
  <c r="T310" i="1"/>
  <c r="T311" i="1"/>
  <c r="U311" i="1"/>
  <c r="T312" i="1"/>
  <c r="U312" i="1"/>
  <c r="T313" i="1"/>
  <c r="U313" i="1"/>
  <c r="T314" i="1"/>
  <c r="T315" i="1"/>
  <c r="U315" i="1"/>
  <c r="U283" i="1"/>
  <c r="T283" i="1"/>
  <c r="W249" i="1"/>
  <c r="X249" i="1"/>
  <c r="W250" i="1"/>
  <c r="X250" i="1"/>
  <c r="W251" i="1"/>
  <c r="X251" i="1"/>
  <c r="W252" i="1"/>
  <c r="X252" i="1"/>
  <c r="W253" i="1"/>
  <c r="X253" i="1"/>
  <c r="W254" i="1"/>
  <c r="X254" i="1"/>
  <c r="W255" i="1"/>
  <c r="X255" i="1"/>
  <c r="W256" i="1"/>
  <c r="X256" i="1"/>
  <c r="W257" i="1"/>
  <c r="X257" i="1"/>
  <c r="W258" i="1"/>
  <c r="X258" i="1"/>
  <c r="W259" i="1"/>
  <c r="X259" i="1"/>
  <c r="W260" i="1"/>
  <c r="X260" i="1"/>
  <c r="W261" i="1"/>
  <c r="X261" i="1"/>
  <c r="W262" i="1"/>
  <c r="X262" i="1"/>
  <c r="W263" i="1"/>
  <c r="X263" i="1"/>
  <c r="W264" i="1"/>
  <c r="X264" i="1"/>
  <c r="W265" i="1"/>
  <c r="X265" i="1"/>
  <c r="W266" i="1"/>
  <c r="X266" i="1"/>
  <c r="W267" i="1"/>
  <c r="W268" i="1"/>
  <c r="X268" i="1"/>
  <c r="W269" i="1"/>
  <c r="X269" i="1"/>
  <c r="W270" i="1"/>
  <c r="X270" i="1"/>
  <c r="W271" i="1"/>
  <c r="X271" i="1"/>
  <c r="W272" i="1"/>
  <c r="X272" i="1"/>
  <c r="W273" i="1"/>
  <c r="W274" i="1"/>
  <c r="X274" i="1"/>
  <c r="W275" i="1"/>
  <c r="X275" i="1"/>
  <c r="W276" i="1"/>
  <c r="W277" i="1"/>
  <c r="X277" i="1"/>
  <c r="W278" i="1"/>
  <c r="X278" i="1"/>
  <c r="W279" i="1"/>
  <c r="X279" i="1"/>
  <c r="W280" i="1"/>
  <c r="X280" i="1"/>
  <c r="X248" i="1"/>
  <c r="W248" i="1"/>
  <c r="Z214" i="1"/>
  <c r="AA214" i="1"/>
  <c r="Z215" i="1"/>
  <c r="AA215" i="1"/>
  <c r="Z216" i="1"/>
  <c r="AA216" i="1"/>
  <c r="Z217" i="1"/>
  <c r="AA217" i="1"/>
  <c r="Z218" i="1"/>
  <c r="AA218" i="1"/>
  <c r="Z219" i="1"/>
  <c r="AA219" i="1"/>
  <c r="Z220" i="1"/>
  <c r="AA220" i="1"/>
  <c r="Z221" i="1"/>
  <c r="AA221" i="1"/>
  <c r="Z222" i="1"/>
  <c r="AA222" i="1"/>
  <c r="Z223" i="1"/>
  <c r="AA223" i="1"/>
  <c r="Z224" i="1"/>
  <c r="AA224" i="1"/>
  <c r="Z225" i="1"/>
  <c r="AA225" i="1"/>
  <c r="Z226" i="1"/>
  <c r="AA226" i="1"/>
  <c r="Z227" i="1"/>
  <c r="AA227" i="1"/>
  <c r="Z228" i="1"/>
  <c r="AA228" i="1"/>
  <c r="Z229" i="1"/>
  <c r="AA229" i="1"/>
  <c r="Z230" i="1"/>
  <c r="AA230" i="1"/>
  <c r="Z231" i="1"/>
  <c r="AA231" i="1"/>
  <c r="Z232" i="1"/>
  <c r="AA232" i="1"/>
  <c r="Z233" i="1"/>
  <c r="AA233" i="1"/>
  <c r="Z234" i="1"/>
  <c r="AA234" i="1"/>
  <c r="Z235" i="1"/>
  <c r="AA235" i="1"/>
  <c r="Z236" i="1"/>
  <c r="AA236" i="1"/>
  <c r="Z237" i="1"/>
  <c r="AA237" i="1"/>
  <c r="Z238" i="1"/>
  <c r="AA238" i="1"/>
  <c r="Z239" i="1"/>
  <c r="AA239" i="1"/>
  <c r="Z240" i="1"/>
  <c r="AA240" i="1"/>
  <c r="Z241" i="1"/>
  <c r="AA241" i="1"/>
  <c r="Z242" i="1"/>
  <c r="AA242" i="1"/>
  <c r="Z243" i="1"/>
  <c r="AA243" i="1"/>
  <c r="Z244" i="1"/>
  <c r="AA244" i="1"/>
  <c r="Z245" i="1"/>
  <c r="AA245" i="1"/>
  <c r="AA213" i="1"/>
  <c r="Z213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G178" i="1"/>
  <c r="AF178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R143" i="1"/>
  <c r="Q143" i="1"/>
  <c r="T109" i="1"/>
  <c r="U109" i="1"/>
  <c r="T110" i="1"/>
  <c r="U110" i="1"/>
  <c r="T111" i="1"/>
  <c r="U111" i="1"/>
  <c r="T112" i="1"/>
  <c r="U112" i="1"/>
  <c r="T113" i="1"/>
  <c r="U113" i="1"/>
  <c r="T114" i="1"/>
  <c r="U114" i="1"/>
  <c r="T115" i="1"/>
  <c r="U115" i="1"/>
  <c r="T116" i="1"/>
  <c r="U116" i="1"/>
  <c r="T117" i="1"/>
  <c r="U117" i="1"/>
  <c r="T118" i="1"/>
  <c r="U118" i="1"/>
  <c r="T119" i="1"/>
  <c r="U119" i="1"/>
  <c r="T120" i="1"/>
  <c r="U120" i="1"/>
  <c r="T121" i="1"/>
  <c r="U121" i="1"/>
  <c r="T122" i="1"/>
  <c r="U122" i="1"/>
  <c r="T123" i="1"/>
  <c r="U123" i="1"/>
  <c r="T124" i="1"/>
  <c r="U124" i="1"/>
  <c r="T125" i="1"/>
  <c r="U125" i="1"/>
  <c r="T126" i="1"/>
  <c r="T127" i="1"/>
  <c r="T128" i="1"/>
  <c r="U128" i="1"/>
  <c r="T129" i="1"/>
  <c r="U129" i="1"/>
  <c r="T130" i="1"/>
  <c r="U130" i="1"/>
  <c r="T131" i="1"/>
  <c r="U131" i="1"/>
  <c r="T132" i="1"/>
  <c r="U132" i="1"/>
  <c r="T133" i="1"/>
  <c r="U133" i="1"/>
  <c r="T134" i="1"/>
  <c r="U134" i="1"/>
  <c r="T135" i="1"/>
  <c r="U135" i="1"/>
  <c r="T137" i="1"/>
  <c r="U137" i="1"/>
  <c r="T138" i="1"/>
  <c r="U138" i="1"/>
  <c r="T139" i="1"/>
  <c r="U139" i="1"/>
  <c r="T140" i="1"/>
  <c r="U140" i="1"/>
  <c r="U108" i="1"/>
  <c r="T108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Q93" i="1"/>
  <c r="R93" i="1"/>
  <c r="Q94" i="1"/>
  <c r="R94" i="1"/>
  <c r="Q95" i="1"/>
  <c r="R95" i="1"/>
  <c r="Q96" i="1"/>
  <c r="R96" i="1"/>
  <c r="Q97" i="1"/>
  <c r="R97" i="1"/>
  <c r="Q98" i="1"/>
  <c r="R98" i="1"/>
  <c r="Q100" i="1"/>
  <c r="R100" i="1"/>
  <c r="Q102" i="1"/>
  <c r="R102" i="1"/>
  <c r="Q103" i="1"/>
  <c r="Q104" i="1"/>
  <c r="R104" i="1"/>
  <c r="Q105" i="1"/>
  <c r="R105" i="1"/>
  <c r="R73" i="1"/>
  <c r="Q73" i="1"/>
  <c r="T39" i="1"/>
  <c r="U39" i="1"/>
  <c r="T40" i="1"/>
  <c r="U40" i="1"/>
  <c r="T41" i="1"/>
  <c r="U41" i="1"/>
  <c r="T42" i="1"/>
  <c r="U42" i="1"/>
  <c r="T43" i="1"/>
  <c r="U43" i="1"/>
  <c r="T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T67" i="1"/>
  <c r="U67" i="1"/>
  <c r="T68" i="1"/>
  <c r="U68" i="1"/>
  <c r="T69" i="1"/>
  <c r="U69" i="1"/>
  <c r="T70" i="1"/>
  <c r="U70" i="1"/>
  <c r="U38" i="1"/>
  <c r="T38" i="1"/>
  <c r="Q4" i="1"/>
  <c r="R4" i="1"/>
  <c r="Q5" i="1"/>
  <c r="R5" i="1"/>
  <c r="Q6" i="1"/>
  <c r="Q7" i="1"/>
  <c r="R7" i="1"/>
  <c r="Q8" i="1"/>
  <c r="R8" i="1"/>
  <c r="Q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Q32" i="1"/>
  <c r="R32" i="1"/>
  <c r="Q33" i="1"/>
  <c r="R33" i="1"/>
  <c r="Q34" i="1"/>
  <c r="R34" i="1"/>
  <c r="Q35" i="1"/>
  <c r="R35" i="1"/>
  <c r="R3" i="1"/>
  <c r="Q3" i="1"/>
</calcChain>
</file>

<file path=xl/sharedStrings.xml><?xml version="1.0" encoding="utf-8"?>
<sst xmlns="http://schemas.openxmlformats.org/spreadsheetml/2006/main" count="3017" uniqueCount="141">
  <si>
    <t>EH09-1</t>
  </si>
  <si>
    <t>EH09-2</t>
  </si>
  <si>
    <t>EH09-3</t>
  </si>
  <si>
    <t>EH09-4</t>
  </si>
  <si>
    <t>EH09-5</t>
  </si>
  <si>
    <t>EH09-6</t>
  </si>
  <si>
    <t>EH09-7</t>
  </si>
  <si>
    <t>EH09-8</t>
  </si>
  <si>
    <t>EH09-9</t>
  </si>
  <si>
    <t>EH09-10</t>
  </si>
  <si>
    <t>FT8C-1</t>
  </si>
  <si>
    <t>FT8C-2</t>
  </si>
  <si>
    <t>FT8C-4</t>
  </si>
  <si>
    <t>FT8C-5</t>
  </si>
  <si>
    <t>FT8A-1</t>
  </si>
  <si>
    <t>FT8A-2</t>
  </si>
  <si>
    <t>FT8A-3</t>
  </si>
  <si>
    <t>FT8A-4</t>
  </si>
  <si>
    <t>FT8B-1</t>
  </si>
  <si>
    <t>FT8B-2</t>
  </si>
  <si>
    <t>FT8B-3</t>
  </si>
  <si>
    <t>FT8B-4</t>
  </si>
  <si>
    <t>FT8B-5</t>
  </si>
  <si>
    <t>EH235-1</t>
  </si>
  <si>
    <t>EH235-2</t>
  </si>
  <si>
    <t>EH235-3</t>
  </si>
  <si>
    <t>EH235-4</t>
  </si>
  <si>
    <t>EH235-5</t>
  </si>
  <si>
    <t>EH235-6</t>
  </si>
  <si>
    <t>EH235-7</t>
  </si>
  <si>
    <t>Mg</t>
  </si>
  <si>
    <t>Al</t>
  </si>
  <si>
    <t>Si</t>
  </si>
  <si>
    <t>Sc</t>
  </si>
  <si>
    <t>Ti</t>
  </si>
  <si>
    <t>V</t>
  </si>
  <si>
    <t>Cr</t>
  </si>
  <si>
    <t>Mn</t>
  </si>
  <si>
    <t>Co</t>
  </si>
  <si>
    <t>Ni</t>
  </si>
  <si>
    <t>Cu</t>
  </si>
  <si>
    <t>Zn</t>
  </si>
  <si>
    <t>Ga</t>
  </si>
  <si>
    <t>As</t>
  </si>
  <si>
    <t>Y</t>
  </si>
  <si>
    <t>Zr</t>
  </si>
  <si>
    <t>Nb</t>
  </si>
  <si>
    <t>Mo</t>
  </si>
  <si>
    <t>Ag</t>
  </si>
  <si>
    <t>Cd</t>
  </si>
  <si>
    <t>In</t>
  </si>
  <si>
    <t>Sn</t>
  </si>
  <si>
    <t>Sb</t>
  </si>
  <si>
    <t>La</t>
  </si>
  <si>
    <t>Ce</t>
  </si>
  <si>
    <t>Nd</t>
  </si>
  <si>
    <t>Hf</t>
  </si>
  <si>
    <t>W</t>
  </si>
  <si>
    <t>Au</t>
  </si>
  <si>
    <t>Pb</t>
  </si>
  <si>
    <t>Bi</t>
  </si>
  <si>
    <t>Th</t>
  </si>
  <si>
    <t>U</t>
  </si>
  <si>
    <t>1 sigma</t>
  </si>
  <si>
    <t>FT94B-4</t>
  </si>
  <si>
    <t>EH223A-1</t>
  </si>
  <si>
    <t>EH223A-2</t>
  </si>
  <si>
    <t>EH223A-3</t>
  </si>
  <si>
    <t>EH223A-5</t>
  </si>
  <si>
    <t>EH223A-4</t>
  </si>
  <si>
    <t>FT021A-1</t>
  </si>
  <si>
    <t>FT021A-2</t>
  </si>
  <si>
    <t>FT021A-3</t>
  </si>
  <si>
    <t>FT021A-4</t>
  </si>
  <si>
    <t>FT021A-5</t>
  </si>
  <si>
    <t>FT021A-7</t>
  </si>
  <si>
    <t>FT021A-8</t>
  </si>
  <si>
    <t>EH10-1</t>
  </si>
  <si>
    <t>EH10-2</t>
  </si>
  <si>
    <t>EH10-3</t>
  </si>
  <si>
    <t>EH10-4</t>
  </si>
  <si>
    <t>EH10-6</t>
  </si>
  <si>
    <t>EH10-7</t>
  </si>
  <si>
    <t>EH10-9</t>
  </si>
  <si>
    <t>EH10-10</t>
  </si>
  <si>
    <t>MDL</t>
  </si>
  <si>
    <t>FT8C-3</t>
  </si>
  <si>
    <t>EH201B-1</t>
  </si>
  <si>
    <t>EH201B-2</t>
  </si>
  <si>
    <t>EH201B-3</t>
  </si>
  <si>
    <t>EH201B-4</t>
  </si>
  <si>
    <t>EH201B-5</t>
  </si>
  <si>
    <t>EH201B-6</t>
  </si>
  <si>
    <t>FT8A-5</t>
  </si>
  <si>
    <t>EH201C-1</t>
  </si>
  <si>
    <t>EH201C-2</t>
  </si>
  <si>
    <t>EH201C-3</t>
  </si>
  <si>
    <t>EH201C-4</t>
  </si>
  <si>
    <t>EH201C-5</t>
  </si>
  <si>
    <t>EH201C-6</t>
  </si>
  <si>
    <t>EH184D-1</t>
  </si>
  <si>
    <t>EH184D-2</t>
  </si>
  <si>
    <t>EH184D-3</t>
  </si>
  <si>
    <t>EH184D-4</t>
  </si>
  <si>
    <t>EH184D-5</t>
  </si>
  <si>
    <t>FT4A-1</t>
  </si>
  <si>
    <t>FT4A-2</t>
  </si>
  <si>
    <t>FT4A-3</t>
  </si>
  <si>
    <t>FT4A-4</t>
  </si>
  <si>
    <t>FT4A-5</t>
  </si>
  <si>
    <t>FT4A-6</t>
  </si>
  <si>
    <t>EH201A-1</t>
  </si>
  <si>
    <t>EH201A-2</t>
  </si>
  <si>
    <t>EH201A-3</t>
  </si>
  <si>
    <t>EH201A-4</t>
  </si>
  <si>
    <t>EH201A-5</t>
  </si>
  <si>
    <t>EH201A-6</t>
  </si>
  <si>
    <t>EH184B-1</t>
  </si>
  <si>
    <t>EH184B-2</t>
  </si>
  <si>
    <t>EH184B-3</t>
  </si>
  <si>
    <t>EH184B-4</t>
  </si>
  <si>
    <t>EH184B-5</t>
  </si>
  <si>
    <t>FT94C-1</t>
  </si>
  <si>
    <t>FT94C-2</t>
  </si>
  <si>
    <t>FT94C-3</t>
  </si>
  <si>
    <t>FT94C-4</t>
  </si>
  <si>
    <t>FT94C-5</t>
  </si>
  <si>
    <t>FT94C-6</t>
  </si>
  <si>
    <t>EH223B-1</t>
  </si>
  <si>
    <t>EH223B-2</t>
  </si>
  <si>
    <t>EH223B-3</t>
  </si>
  <si>
    <t>EH223B-4</t>
  </si>
  <si>
    <t>EH223B-5</t>
  </si>
  <si>
    <t>EH223B-6</t>
  </si>
  <si>
    <t>FT94B-1</t>
  </si>
  <si>
    <t>FT94B-2</t>
  </si>
  <si>
    <t>FT94B-3</t>
  </si>
  <si>
    <t>bd</t>
  </si>
  <si>
    <t>-</t>
  </si>
  <si>
    <t>Mean</t>
  </si>
  <si>
    <t>Std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</si>
</sst>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0"/>
      <name val="Arial"/>
    </font>
    <font>
      <sz val="9"/>
      <color indexed="9"/>
      <name val="Arial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0" xfId="0" applyBorder="1"/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0" fontId="3" fillId="0" borderId="2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5" xfId="0" applyFill="1" applyBorder="1" applyAlignment="1"/>
    <xf numFmtId="0" fontId="0" fillId="0" borderId="7" xfId="0" applyFill="1" applyBorder="1" applyAlignment="1"/>
    <xf numFmtId="2" fontId="0" fillId="0" borderId="5" xfId="0" applyNumberFormat="1" applyFill="1" applyBorder="1" applyAlignment="1"/>
    <xf numFmtId="2" fontId="0" fillId="0" borderId="7" xfId="0" applyNumberFormat="1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630"/>
  <sheetViews>
    <sheetView tabSelected="1" zoomScaleNormal="100" zoomScaleSheetLayoutView="75" workbookViewId="0">
      <selection activeCell="W510" sqref="W510"/>
    </sheetView>
  </sheetViews>
  <sheetFormatPr defaultRowHeight="13.2" x14ac:dyDescent="0.25"/>
  <cols>
    <col min="1" max="1" width="4.109375" customWidth="1"/>
    <col min="2" max="2" width="11" customWidth="1"/>
    <col min="3" max="3" width="8.88671875" customWidth="1"/>
    <col min="4" max="4" width="7.109375" customWidth="1"/>
    <col min="5" max="5" width="11.44140625" customWidth="1"/>
    <col min="6" max="6" width="8.88671875" customWidth="1"/>
    <col min="7" max="7" width="7.109375" customWidth="1"/>
    <col min="8" max="8" width="11.44140625" customWidth="1"/>
    <col min="9" max="9" width="8.88671875" customWidth="1"/>
    <col min="10" max="10" width="7.109375" customWidth="1"/>
    <col min="11" max="11" width="11.44140625" customWidth="1"/>
    <col min="12" max="12" width="8.88671875" customWidth="1"/>
    <col min="13" max="13" width="7.109375" customWidth="1"/>
    <col min="14" max="14" width="11.44140625" customWidth="1"/>
    <col min="15" max="15" width="8.88671875" customWidth="1"/>
    <col min="16" max="16" width="7.109375" customWidth="1"/>
    <col min="17" max="17" width="10" customWidth="1"/>
    <col min="18" max="18" width="8.88671875" customWidth="1"/>
    <col min="19" max="19" width="7.109375" customWidth="1"/>
    <col min="20" max="20" width="10" customWidth="1"/>
    <col min="21" max="21" width="8.88671875" customWidth="1"/>
    <col min="22" max="22" width="7.109375" customWidth="1"/>
    <col min="23" max="23" width="9.33203125" customWidth="1"/>
    <col min="24" max="24" width="8.88671875" customWidth="1"/>
    <col min="25" max="25" width="7.109375" customWidth="1"/>
    <col min="27" max="27" width="8.88671875" customWidth="1"/>
    <col min="28" max="28" width="7.109375" customWidth="1"/>
    <col min="29" max="29" width="9.6640625" customWidth="1"/>
    <col min="30" max="30" width="8.88671875" customWidth="1"/>
    <col min="31" max="31" width="7.109375" customWidth="1"/>
    <col min="32" max="32" width="7.5546875" customWidth="1"/>
    <col min="33" max="33" width="7.44140625" customWidth="1"/>
    <col min="34" max="34" width="7.5546875" customWidth="1"/>
    <col min="35" max="35" width="7.44140625" customWidth="1"/>
    <col min="36" max="36" width="3.5546875" customWidth="1"/>
    <col min="37" max="37" width="8.6640625" customWidth="1"/>
    <col min="38" max="38" width="7.44140625" customWidth="1"/>
    <col min="39" max="39" width="8.6640625" customWidth="1"/>
    <col min="40" max="40" width="7.44140625" customWidth="1"/>
    <col min="41" max="41" width="8.6640625" customWidth="1"/>
    <col min="42" max="42" width="7.44140625" customWidth="1"/>
    <col min="43" max="43" width="8.6640625" customWidth="1"/>
    <col min="44" max="44" width="7.44140625" customWidth="1"/>
    <col min="45" max="45" width="8.6640625" customWidth="1"/>
    <col min="46" max="46" width="7.44140625" customWidth="1"/>
    <col min="47" max="47" width="8.6640625" customWidth="1"/>
    <col min="48" max="48" width="7.44140625" customWidth="1"/>
    <col min="49" max="49" width="3.5546875" customWidth="1"/>
    <col min="50" max="50" width="8.6640625" customWidth="1"/>
    <col min="51" max="51" width="7.44140625" customWidth="1"/>
    <col min="52" max="52" width="8.6640625" customWidth="1"/>
    <col min="53" max="53" width="7.44140625" customWidth="1"/>
    <col min="54" max="54" width="8.6640625" customWidth="1"/>
    <col min="55" max="55" width="7.44140625" customWidth="1"/>
    <col min="56" max="56" width="8.6640625" customWidth="1"/>
    <col min="57" max="57" width="7.44140625" customWidth="1"/>
    <col min="58" max="58" width="8.6640625" customWidth="1"/>
    <col min="59" max="59" width="7.44140625" customWidth="1"/>
    <col min="60" max="60" width="3.5546875" customWidth="1"/>
    <col min="61" max="78" width="7.5546875" customWidth="1"/>
    <col min="79" max="80" width="8" customWidth="1"/>
    <col min="81" max="81" width="3.5546875" customWidth="1"/>
    <col min="82" max="82" width="8" customWidth="1"/>
    <col min="83" max="83" width="7.44140625" customWidth="1"/>
    <col min="84" max="84" width="8" customWidth="1"/>
    <col min="85" max="85" width="7.44140625" customWidth="1"/>
    <col min="86" max="86" width="8" customWidth="1"/>
    <col min="87" max="87" width="7.44140625" customWidth="1"/>
    <col min="88" max="88" width="8" customWidth="1"/>
    <col min="89" max="89" width="7.44140625" customWidth="1"/>
    <col min="90" max="90" width="8" customWidth="1"/>
    <col min="91" max="91" width="7.44140625" customWidth="1"/>
    <col min="92" max="92" width="8" customWidth="1"/>
    <col min="93" max="93" width="7.44140625" customWidth="1"/>
    <col min="94" max="94" width="8" customWidth="1"/>
    <col min="95" max="95" width="3.5546875" customWidth="1"/>
    <col min="96" max="96" width="7.44140625" customWidth="1"/>
    <col min="97" max="97" width="7.5546875" customWidth="1"/>
    <col min="98" max="98" width="7.44140625" customWidth="1"/>
    <col min="99" max="99" width="7.5546875" customWidth="1"/>
    <col min="100" max="100" width="7.44140625" customWidth="1"/>
    <col min="101" max="101" width="7.5546875" customWidth="1"/>
    <col min="102" max="102" width="7.44140625" customWidth="1"/>
    <col min="103" max="103" width="7.5546875" customWidth="1"/>
    <col min="104" max="104" width="7.44140625" customWidth="1"/>
    <col min="105" max="105" width="7.5546875" customWidth="1"/>
    <col min="106" max="106" width="7.44140625" customWidth="1"/>
    <col min="107" max="107" width="7.5546875" customWidth="1"/>
    <col min="108" max="108" width="7.44140625" customWidth="1"/>
    <col min="109" max="109" width="3.5546875" customWidth="1"/>
    <col min="110" max="110" width="8.44140625" customWidth="1"/>
    <col min="111" max="111" width="7.44140625" customWidth="1"/>
    <col min="112" max="112" width="8.44140625" customWidth="1"/>
    <col min="113" max="113" width="7.44140625" customWidth="1"/>
    <col min="114" max="114" width="8.44140625" customWidth="1"/>
    <col min="115" max="115" width="7.44140625" customWidth="1"/>
    <col min="116" max="116" width="8.44140625" customWidth="1"/>
    <col min="117" max="117" width="7.44140625" customWidth="1"/>
    <col min="118" max="118" width="8.44140625" customWidth="1"/>
    <col min="119" max="119" width="7.44140625" customWidth="1"/>
    <col min="120" max="120" width="8.44140625" customWidth="1"/>
    <col min="121" max="121" width="7.44140625" customWidth="1"/>
    <col min="122" max="122" width="3.5546875" customWidth="1"/>
    <col min="123" max="123" width="8.5546875" customWidth="1"/>
    <col min="124" max="124" width="7.44140625" customWidth="1"/>
    <col min="125" max="125" width="9.88671875" customWidth="1"/>
    <col min="126" max="126" width="7.44140625" customWidth="1"/>
    <col min="127" max="127" width="8.5546875" customWidth="1"/>
    <col min="128" max="128" width="7.44140625" customWidth="1"/>
    <col min="129" max="129" width="8.5546875" customWidth="1"/>
    <col min="130" max="130" width="7.44140625" customWidth="1"/>
    <col min="131" max="131" width="8.5546875" customWidth="1"/>
    <col min="132" max="132" width="7.44140625" customWidth="1"/>
    <col min="133" max="133" width="3.5546875" customWidth="1"/>
    <col min="134" max="134" width="7.5546875" customWidth="1"/>
    <col min="135" max="135" width="7.44140625" customWidth="1"/>
    <col min="136" max="136" width="7.5546875" customWidth="1"/>
    <col min="137" max="137" width="7.44140625" customWidth="1"/>
    <col min="138" max="142" width="7.5546875" customWidth="1"/>
    <col min="143" max="143" width="7.44140625" customWidth="1"/>
    <col min="144" max="144" width="7.5546875" customWidth="1"/>
    <col min="145" max="145" width="7.44140625" customWidth="1"/>
    <col min="146" max="146" width="3.5546875" customWidth="1"/>
    <col min="147" max="147" width="7.5546875" customWidth="1"/>
    <col min="148" max="148" width="7.44140625" customWidth="1"/>
    <col min="149" max="149" width="7.5546875" customWidth="1"/>
    <col min="150" max="150" width="7.44140625" customWidth="1"/>
    <col min="151" max="151" width="7.5546875" customWidth="1"/>
    <col min="152" max="152" width="7.44140625" customWidth="1"/>
    <col min="153" max="153" width="7.5546875" customWidth="1"/>
    <col min="154" max="154" width="7.44140625" customWidth="1"/>
    <col min="155" max="155" width="7.5546875" customWidth="1"/>
    <col min="156" max="156" width="7.44140625" customWidth="1"/>
    <col min="157" max="157" width="3.5546875" customWidth="1"/>
    <col min="158" max="158" width="8.5546875" customWidth="1"/>
    <col min="159" max="159" width="7.44140625" customWidth="1"/>
    <col min="160" max="160" width="8.5546875" customWidth="1"/>
    <col min="161" max="161" width="7.44140625" customWidth="1"/>
    <col min="162" max="162" width="8.5546875" customWidth="1"/>
    <col min="163" max="163" width="7.44140625" customWidth="1"/>
    <col min="164" max="164" width="8.5546875" customWidth="1"/>
    <col min="165" max="165" width="7.44140625" customWidth="1"/>
    <col min="166" max="166" width="8.5546875" customWidth="1"/>
    <col min="167" max="167" width="7.44140625" customWidth="1"/>
    <col min="168" max="168" width="8.5546875" customWidth="1"/>
    <col min="169" max="169" width="7.44140625" customWidth="1"/>
    <col min="170" max="170" width="3.5546875" customWidth="1"/>
    <col min="171" max="171" width="8" customWidth="1"/>
    <col min="172" max="172" width="7.44140625" customWidth="1"/>
    <col min="173" max="173" width="8" customWidth="1"/>
    <col min="174" max="174" width="7.44140625" customWidth="1"/>
    <col min="175" max="175" width="8" customWidth="1"/>
    <col min="176" max="176" width="7.44140625" customWidth="1"/>
    <col min="177" max="177" width="8" customWidth="1"/>
    <col min="178" max="178" width="7.44140625" customWidth="1"/>
    <col min="179" max="179" width="8" customWidth="1"/>
    <col min="180" max="180" width="7.44140625" customWidth="1"/>
    <col min="181" max="181" width="8" customWidth="1"/>
    <col min="182" max="182" width="7.44140625" customWidth="1"/>
    <col min="183" max="183" width="8" customWidth="1"/>
    <col min="184" max="184" width="7.44140625" customWidth="1"/>
    <col min="185" max="185" width="3.5546875" customWidth="1"/>
    <col min="186" max="186" width="7.6640625" customWidth="1"/>
    <col min="187" max="187" width="7.44140625" customWidth="1"/>
    <col min="188" max="188" width="7.6640625" customWidth="1"/>
    <col min="189" max="189" width="7.44140625" customWidth="1"/>
    <col min="190" max="190" width="7.6640625" customWidth="1"/>
    <col min="191" max="191" width="7.44140625" customWidth="1"/>
    <col min="192" max="192" width="7.6640625" customWidth="1"/>
    <col min="193" max="193" width="7.44140625" customWidth="1"/>
    <col min="194" max="194" width="3.5546875" customWidth="1"/>
    <col min="195" max="195" width="9" customWidth="1"/>
    <col min="196" max="196" width="7.44140625" customWidth="1"/>
    <col min="197" max="197" width="9" customWidth="1"/>
    <col min="198" max="198" width="7.44140625" customWidth="1"/>
    <col min="199" max="199" width="9" customWidth="1"/>
    <col min="200" max="200" width="7.44140625" customWidth="1"/>
    <col min="201" max="201" width="9" customWidth="1"/>
    <col min="202" max="202" width="7.44140625" customWidth="1"/>
    <col min="203" max="203" width="9" customWidth="1"/>
    <col min="204" max="204" width="7.44140625" customWidth="1"/>
    <col min="205" max="205" width="3.5546875" customWidth="1"/>
    <col min="206" max="206" width="8.6640625" customWidth="1"/>
    <col min="207" max="207" width="7.44140625" customWidth="1"/>
    <col min="208" max="208" width="8.6640625" customWidth="1"/>
    <col min="209" max="209" width="7.44140625" customWidth="1"/>
    <col min="210" max="210" width="8.6640625" customWidth="1"/>
    <col min="211" max="211" width="7.44140625" customWidth="1"/>
    <col min="212" max="212" width="8.6640625" customWidth="1"/>
    <col min="213" max="213" width="7.44140625" customWidth="1"/>
    <col min="214" max="214" width="8.6640625" customWidth="1"/>
    <col min="215" max="215" width="7.44140625" customWidth="1"/>
  </cols>
  <sheetData>
    <row r="1" spans="1:214" ht="13.8" thickBot="1" x14ac:dyDescent="0.3">
      <c r="A1" s="2"/>
      <c r="B1" s="25"/>
      <c r="C1" s="25"/>
      <c r="D1" s="26"/>
      <c r="E1" s="26"/>
      <c r="F1" s="26"/>
      <c r="G1" s="26"/>
      <c r="H1" s="26"/>
      <c r="I1" s="26"/>
      <c r="J1" s="26"/>
      <c r="K1" s="26"/>
      <c r="L1" s="2"/>
      <c r="M1" s="26"/>
      <c r="N1" s="26"/>
      <c r="O1" s="26"/>
      <c r="P1" s="26"/>
      <c r="Q1" s="26"/>
      <c r="R1" s="26"/>
      <c r="S1" s="24"/>
      <c r="T1" s="24"/>
      <c r="U1" s="24"/>
      <c r="V1" s="24"/>
      <c r="W1" s="24"/>
      <c r="X1" s="24"/>
      <c r="Y1" s="1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1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1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1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1"/>
      <c r="CD1" s="3"/>
      <c r="CE1" s="3"/>
      <c r="CF1" s="3"/>
      <c r="CG1" s="3"/>
      <c r="CH1" s="24"/>
      <c r="CI1" s="24"/>
      <c r="CJ1" s="24"/>
      <c r="CK1" s="24"/>
      <c r="CL1" s="24"/>
      <c r="CM1" s="24"/>
      <c r="CN1" s="24"/>
      <c r="CO1" s="24"/>
      <c r="CP1" s="24"/>
      <c r="CQ1" s="1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1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1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1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1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1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1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1"/>
      <c r="GD1" s="24"/>
      <c r="GE1" s="24"/>
      <c r="GF1" s="24"/>
      <c r="GG1" s="24"/>
      <c r="GH1" s="24"/>
      <c r="GI1" s="24"/>
      <c r="GJ1" s="24"/>
      <c r="GK1" s="24"/>
      <c r="GL1" s="1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1"/>
      <c r="GX1" s="24"/>
      <c r="GY1" s="24"/>
      <c r="GZ1" s="24"/>
      <c r="HA1" s="24"/>
      <c r="HB1" s="24"/>
      <c r="HC1" s="24"/>
      <c r="HD1" s="24"/>
      <c r="HE1" s="24"/>
      <c r="HF1" s="24"/>
    </row>
    <row r="2" spans="1:214" x14ac:dyDescent="0.25">
      <c r="A2" s="21"/>
      <c r="B2" s="22" t="s">
        <v>10</v>
      </c>
      <c r="C2" s="22" t="s">
        <v>63</v>
      </c>
      <c r="D2" s="22" t="s">
        <v>85</v>
      </c>
      <c r="E2" s="22" t="s">
        <v>11</v>
      </c>
      <c r="F2" s="22" t="s">
        <v>63</v>
      </c>
      <c r="G2" s="22" t="s">
        <v>85</v>
      </c>
      <c r="H2" s="22" t="s">
        <v>86</v>
      </c>
      <c r="I2" s="22" t="s">
        <v>63</v>
      </c>
      <c r="J2" s="22" t="s">
        <v>85</v>
      </c>
      <c r="K2" s="22" t="s">
        <v>12</v>
      </c>
      <c r="L2" s="22" t="s">
        <v>63</v>
      </c>
      <c r="M2" s="22" t="s">
        <v>85</v>
      </c>
      <c r="N2" s="22" t="s">
        <v>13</v>
      </c>
      <c r="O2" s="22" t="s">
        <v>63</v>
      </c>
      <c r="P2" s="22" t="s">
        <v>85</v>
      </c>
      <c r="Q2" s="21" t="s">
        <v>139</v>
      </c>
      <c r="R2" s="23" t="s">
        <v>140</v>
      </c>
    </row>
    <row r="3" spans="1:214" x14ac:dyDescent="0.25">
      <c r="A3" s="15" t="s">
        <v>30</v>
      </c>
      <c r="B3" s="7">
        <v>495.37</v>
      </c>
      <c r="C3" s="7">
        <v>19.670000000000002</v>
      </c>
      <c r="D3" s="7">
        <v>5.0099999999999999E-2</v>
      </c>
      <c r="E3" s="7">
        <v>51.73</v>
      </c>
      <c r="F3" s="7">
        <v>2.1</v>
      </c>
      <c r="G3" s="7">
        <v>6.9900000000000004E-2</v>
      </c>
      <c r="H3" s="7">
        <v>33.83</v>
      </c>
      <c r="I3" s="7">
        <v>1.41</v>
      </c>
      <c r="J3" s="7">
        <v>4.3799999999999999E-2</v>
      </c>
      <c r="K3" s="7">
        <v>57.94</v>
      </c>
      <c r="L3" s="7">
        <v>2.42</v>
      </c>
      <c r="M3" s="7">
        <v>6.7799999999999999E-2</v>
      </c>
      <c r="N3" s="7">
        <v>51.72</v>
      </c>
      <c r="O3" s="7">
        <v>2.19</v>
      </c>
      <c r="P3" s="7">
        <v>4.9099999999999998E-2</v>
      </c>
      <c r="Q3" s="11">
        <f>AVERAGE(B3,E3,H3,K3,N3)</f>
        <v>138.11800000000002</v>
      </c>
      <c r="R3" s="12">
        <f>STDEV(B3,E3,H3,K3,N3)</f>
        <v>199.91310054621232</v>
      </c>
    </row>
    <row r="4" spans="1:214" x14ac:dyDescent="0.25">
      <c r="A4" s="15" t="s">
        <v>31</v>
      </c>
      <c r="B4" s="7">
        <v>655.4</v>
      </c>
      <c r="C4" s="7">
        <v>27.94</v>
      </c>
      <c r="D4" s="7">
        <v>0.193</v>
      </c>
      <c r="E4" s="7">
        <v>162.19999999999999</v>
      </c>
      <c r="F4" s="7">
        <v>6.99</v>
      </c>
      <c r="G4" s="7">
        <v>0.18099999999999999</v>
      </c>
      <c r="H4" s="7">
        <v>153.03</v>
      </c>
      <c r="I4" s="7">
        <v>6.76</v>
      </c>
      <c r="J4" s="7">
        <v>0.14799999999999999</v>
      </c>
      <c r="K4" s="7">
        <v>161.91999999999999</v>
      </c>
      <c r="L4" s="7">
        <v>7.25</v>
      </c>
      <c r="M4" s="7">
        <v>0.156</v>
      </c>
      <c r="N4" s="7">
        <v>170.37</v>
      </c>
      <c r="O4" s="7">
        <v>7.75</v>
      </c>
      <c r="P4" s="7">
        <v>0.13100000000000001</v>
      </c>
      <c r="Q4" s="11">
        <f t="shared" ref="Q4:Q35" si="0">AVERAGE(B4,E4,H4,K4,N4)</f>
        <v>260.584</v>
      </c>
      <c r="R4" s="12">
        <f t="shared" ref="R4:R35" si="1">STDEV(B4,E4,H4,K4,N4)</f>
        <v>220.79407766061112</v>
      </c>
    </row>
    <row r="5" spans="1:214" x14ac:dyDescent="0.25">
      <c r="A5" s="15" t="s">
        <v>32</v>
      </c>
      <c r="B5" s="7">
        <v>1332.51</v>
      </c>
      <c r="C5" s="7">
        <v>90.83</v>
      </c>
      <c r="D5" s="7">
        <v>79.95</v>
      </c>
      <c r="E5" s="7">
        <v>450.47</v>
      </c>
      <c r="F5" s="7">
        <v>47.93</v>
      </c>
      <c r="G5" s="7">
        <v>94.6</v>
      </c>
      <c r="H5" s="7">
        <v>615.29</v>
      </c>
      <c r="I5" s="7">
        <v>50.85</v>
      </c>
      <c r="J5" s="7">
        <v>76.64</v>
      </c>
      <c r="K5" s="7">
        <v>552.77</v>
      </c>
      <c r="L5" s="7">
        <v>50.33</v>
      </c>
      <c r="M5" s="7">
        <v>88.69</v>
      </c>
      <c r="N5" s="7">
        <v>431.78</v>
      </c>
      <c r="O5" s="7">
        <v>40.58</v>
      </c>
      <c r="P5" s="7">
        <v>73.53</v>
      </c>
      <c r="Q5" s="11">
        <f t="shared" si="0"/>
        <v>676.56399999999996</v>
      </c>
      <c r="R5" s="12">
        <f t="shared" si="1"/>
        <v>374.2934396700004</v>
      </c>
    </row>
    <row r="6" spans="1:214" x14ac:dyDescent="0.25">
      <c r="A6" s="15" t="s">
        <v>33</v>
      </c>
      <c r="B6" s="7">
        <v>0.86</v>
      </c>
      <c r="C6" s="7">
        <v>7.3999999999999996E-2</v>
      </c>
      <c r="D6" s="7">
        <v>5.3199999999999997E-2</v>
      </c>
      <c r="E6" s="7" t="s">
        <v>137</v>
      </c>
      <c r="F6" s="7" t="s">
        <v>138</v>
      </c>
      <c r="G6" s="7" t="s">
        <v>138</v>
      </c>
      <c r="H6" s="7" t="s">
        <v>137</v>
      </c>
      <c r="I6" s="7" t="s">
        <v>138</v>
      </c>
      <c r="J6" s="7" t="s">
        <v>138</v>
      </c>
      <c r="K6" s="7" t="s">
        <v>137</v>
      </c>
      <c r="L6" s="7" t="s">
        <v>138</v>
      </c>
      <c r="M6" s="7" t="s">
        <v>138</v>
      </c>
      <c r="N6" s="7" t="s">
        <v>137</v>
      </c>
      <c r="O6" s="7" t="s">
        <v>138</v>
      </c>
      <c r="P6" s="7" t="s">
        <v>138</v>
      </c>
      <c r="Q6" s="11">
        <f t="shared" si="0"/>
        <v>0.86</v>
      </c>
      <c r="R6" s="12" t="s">
        <v>138</v>
      </c>
    </row>
    <row r="7" spans="1:214" x14ac:dyDescent="0.25">
      <c r="A7" s="15" t="s">
        <v>34</v>
      </c>
      <c r="B7" s="7">
        <v>181.07</v>
      </c>
      <c r="C7" s="7">
        <v>7.93</v>
      </c>
      <c r="D7" s="7">
        <v>0.58699999999999997</v>
      </c>
      <c r="E7" s="7">
        <v>44.47</v>
      </c>
      <c r="F7" s="7">
        <v>2.14</v>
      </c>
      <c r="G7" s="7">
        <v>0.64900000000000002</v>
      </c>
      <c r="H7" s="7">
        <v>48.19</v>
      </c>
      <c r="I7" s="7">
        <v>2.33</v>
      </c>
      <c r="J7" s="7">
        <v>0.56999999999999995</v>
      </c>
      <c r="K7" s="7">
        <v>46.84</v>
      </c>
      <c r="L7" s="7">
        <v>2.29</v>
      </c>
      <c r="M7" s="7">
        <v>0.57299999999999995</v>
      </c>
      <c r="N7" s="7">
        <v>53.27</v>
      </c>
      <c r="O7" s="7">
        <v>2.5299999999999998</v>
      </c>
      <c r="P7" s="7">
        <v>0.54300000000000004</v>
      </c>
      <c r="Q7" s="11">
        <f t="shared" si="0"/>
        <v>74.768000000000001</v>
      </c>
      <c r="R7" s="12">
        <f t="shared" si="1"/>
        <v>59.511787235807326</v>
      </c>
    </row>
    <row r="8" spans="1:214" x14ac:dyDescent="0.25">
      <c r="A8" s="15" t="s">
        <v>35</v>
      </c>
      <c r="B8" s="7">
        <v>179.85</v>
      </c>
      <c r="C8" s="7">
        <v>6.69</v>
      </c>
      <c r="D8" s="7">
        <v>3.15E-2</v>
      </c>
      <c r="E8" s="7">
        <v>93.55</v>
      </c>
      <c r="F8" s="7">
        <v>3.5</v>
      </c>
      <c r="G8" s="7">
        <v>4.7199999999999999E-2</v>
      </c>
      <c r="H8" s="7">
        <v>211.74</v>
      </c>
      <c r="I8" s="7">
        <v>8.0299999999999994</v>
      </c>
      <c r="J8" s="7">
        <v>3.78E-2</v>
      </c>
      <c r="K8" s="7">
        <v>240.84</v>
      </c>
      <c r="L8" s="7">
        <v>9.24</v>
      </c>
      <c r="M8" s="7">
        <v>4.36E-2</v>
      </c>
      <c r="N8" s="7">
        <v>235.36</v>
      </c>
      <c r="O8" s="7">
        <v>9.14</v>
      </c>
      <c r="P8" s="7">
        <v>3.9399999999999998E-2</v>
      </c>
      <c r="Q8" s="11">
        <f t="shared" si="0"/>
        <v>192.268</v>
      </c>
      <c r="R8" s="12">
        <f t="shared" si="1"/>
        <v>60.197110977188885</v>
      </c>
    </row>
    <row r="9" spans="1:214" x14ac:dyDescent="0.25">
      <c r="A9" s="15" t="s">
        <v>36</v>
      </c>
      <c r="B9" s="7" t="s">
        <v>137</v>
      </c>
      <c r="C9" s="7" t="s">
        <v>138</v>
      </c>
      <c r="D9" s="7" t="s">
        <v>138</v>
      </c>
      <c r="E9" s="7" t="s">
        <v>137</v>
      </c>
      <c r="F9" s="7" t="s">
        <v>138</v>
      </c>
      <c r="G9" s="7" t="s">
        <v>138</v>
      </c>
      <c r="H9" s="7" t="s">
        <v>137</v>
      </c>
      <c r="I9" s="7" t="s">
        <v>138</v>
      </c>
      <c r="J9" s="7" t="s">
        <v>138</v>
      </c>
      <c r="K9" s="7">
        <v>4.13</v>
      </c>
      <c r="L9" s="7">
        <v>1.45</v>
      </c>
      <c r="M9" s="7">
        <v>3.48</v>
      </c>
      <c r="N9" s="7" t="s">
        <v>137</v>
      </c>
      <c r="O9" s="7" t="s">
        <v>138</v>
      </c>
      <c r="P9" s="7" t="s">
        <v>138</v>
      </c>
      <c r="Q9" s="11">
        <f t="shared" si="0"/>
        <v>4.13</v>
      </c>
      <c r="R9" s="12" t="s">
        <v>138</v>
      </c>
    </row>
    <row r="10" spans="1:214" x14ac:dyDescent="0.25">
      <c r="A10" s="15" t="s">
        <v>37</v>
      </c>
      <c r="B10" s="7">
        <v>1185.07</v>
      </c>
      <c r="C10" s="7">
        <v>38.57</v>
      </c>
      <c r="D10" s="7">
        <v>0.35299999999999998</v>
      </c>
      <c r="E10" s="7">
        <v>2481.0500000000002</v>
      </c>
      <c r="F10" s="7">
        <v>80.77</v>
      </c>
      <c r="G10" s="7">
        <v>0.41299999999999998</v>
      </c>
      <c r="H10" s="7">
        <v>1993.82</v>
      </c>
      <c r="I10" s="7">
        <v>65.180000000000007</v>
      </c>
      <c r="J10" s="7">
        <v>0.35299999999999998</v>
      </c>
      <c r="K10" s="7">
        <v>2055.1</v>
      </c>
      <c r="L10" s="7">
        <v>67.349999999999994</v>
      </c>
      <c r="M10" s="7">
        <v>0.41799999999999998</v>
      </c>
      <c r="N10" s="7">
        <v>2139.89</v>
      </c>
      <c r="O10" s="7">
        <v>70.34</v>
      </c>
      <c r="P10" s="7">
        <v>0.34699999999999998</v>
      </c>
      <c r="Q10" s="11">
        <f t="shared" si="0"/>
        <v>1970.9859999999996</v>
      </c>
      <c r="R10" s="12">
        <f t="shared" si="1"/>
        <v>478.00480147170089</v>
      </c>
    </row>
    <row r="11" spans="1:214" x14ac:dyDescent="0.25">
      <c r="A11" s="15" t="s">
        <v>38</v>
      </c>
      <c r="B11" s="7">
        <v>5.59</v>
      </c>
      <c r="C11" s="7">
        <v>0.25</v>
      </c>
      <c r="D11" s="7">
        <v>1.0800000000000001E-2</v>
      </c>
      <c r="E11" s="7">
        <v>1.002</v>
      </c>
      <c r="F11" s="7">
        <v>5.8999999999999997E-2</v>
      </c>
      <c r="G11" s="7">
        <v>3.3500000000000002E-2</v>
      </c>
      <c r="H11" s="7">
        <v>0.90300000000000002</v>
      </c>
      <c r="I11" s="7">
        <v>5.5E-2</v>
      </c>
      <c r="J11" s="7">
        <v>2.2599999999999999E-2</v>
      </c>
      <c r="K11" s="7">
        <v>0.97499999999999998</v>
      </c>
      <c r="L11" s="7">
        <v>5.7000000000000002E-2</v>
      </c>
      <c r="M11" s="7">
        <v>1.32E-2</v>
      </c>
      <c r="N11" s="7">
        <v>1.117</v>
      </c>
      <c r="O11" s="7">
        <v>5.8999999999999997E-2</v>
      </c>
      <c r="P11" s="7">
        <v>1.7299999999999999E-2</v>
      </c>
      <c r="Q11" s="11">
        <f t="shared" si="0"/>
        <v>1.9174</v>
      </c>
      <c r="R11" s="12">
        <f t="shared" si="1"/>
        <v>2.0544897906779678</v>
      </c>
    </row>
    <row r="12" spans="1:214" x14ac:dyDescent="0.25">
      <c r="A12" s="15" t="s">
        <v>39</v>
      </c>
      <c r="B12" s="7">
        <v>63.47</v>
      </c>
      <c r="C12" s="7">
        <v>2.5099999999999998</v>
      </c>
      <c r="D12" s="7">
        <v>0.10199999999999999</v>
      </c>
      <c r="E12" s="7">
        <v>48.33</v>
      </c>
      <c r="F12" s="7">
        <v>2.0299999999999998</v>
      </c>
      <c r="G12" s="7">
        <v>1.92</v>
      </c>
      <c r="H12" s="7">
        <v>101.65</v>
      </c>
      <c r="I12" s="7">
        <v>3.84</v>
      </c>
      <c r="J12" s="7">
        <v>0.1</v>
      </c>
      <c r="K12" s="7">
        <v>47.03</v>
      </c>
      <c r="L12" s="7">
        <v>1.85</v>
      </c>
      <c r="M12" s="7">
        <v>0.13100000000000001</v>
      </c>
      <c r="N12" s="7">
        <v>51.03</v>
      </c>
      <c r="O12" s="7">
        <v>1.99</v>
      </c>
      <c r="P12" s="7">
        <v>5.9499999999999997E-2</v>
      </c>
      <c r="Q12" s="11">
        <f t="shared" si="0"/>
        <v>62.302</v>
      </c>
      <c r="R12" s="12">
        <f t="shared" si="1"/>
        <v>22.940891874554488</v>
      </c>
    </row>
    <row r="13" spans="1:214" x14ac:dyDescent="0.25">
      <c r="A13" s="15" t="s">
        <v>40</v>
      </c>
      <c r="B13" s="7">
        <v>13.77</v>
      </c>
      <c r="C13" s="7">
        <v>0.87</v>
      </c>
      <c r="D13" s="7">
        <v>0.19700000000000001</v>
      </c>
      <c r="E13" s="7">
        <v>7.02</v>
      </c>
      <c r="F13" s="7">
        <v>0.45</v>
      </c>
      <c r="G13" s="7">
        <v>0.21099999999999999</v>
      </c>
      <c r="H13" s="7">
        <v>4.87</v>
      </c>
      <c r="I13" s="7">
        <v>0.35</v>
      </c>
      <c r="J13" s="7">
        <v>0.20300000000000001</v>
      </c>
      <c r="K13" s="7">
        <v>8.9</v>
      </c>
      <c r="L13" s="7">
        <v>0.56999999999999995</v>
      </c>
      <c r="M13" s="7">
        <v>0.23400000000000001</v>
      </c>
      <c r="N13" s="7">
        <v>2.75</v>
      </c>
      <c r="O13" s="7">
        <v>0.22</v>
      </c>
      <c r="P13" s="7">
        <v>0.191</v>
      </c>
      <c r="Q13" s="11">
        <f t="shared" si="0"/>
        <v>7.4620000000000006</v>
      </c>
      <c r="R13" s="12">
        <f t="shared" si="1"/>
        <v>4.2123473266101863</v>
      </c>
    </row>
    <row r="14" spans="1:214" x14ac:dyDescent="0.25">
      <c r="A14" s="15" t="s">
        <v>41</v>
      </c>
      <c r="B14" s="7">
        <v>19.829999999999998</v>
      </c>
      <c r="C14" s="7">
        <v>3.41</v>
      </c>
      <c r="D14" s="7">
        <v>0.29299999999999998</v>
      </c>
      <c r="E14" s="7">
        <v>17.45</v>
      </c>
      <c r="F14" s="7">
        <v>3.02</v>
      </c>
      <c r="G14" s="7">
        <v>0.51200000000000001</v>
      </c>
      <c r="H14" s="7">
        <v>6.64</v>
      </c>
      <c r="I14" s="7">
        <v>1.24</v>
      </c>
      <c r="J14" s="7">
        <v>0.35899999999999999</v>
      </c>
      <c r="K14" s="7">
        <v>7.05</v>
      </c>
      <c r="L14" s="7">
        <v>1.36</v>
      </c>
      <c r="M14" s="7">
        <v>0.441</v>
      </c>
      <c r="N14" s="7">
        <v>11.62</v>
      </c>
      <c r="O14" s="7">
        <v>2.2599999999999998</v>
      </c>
      <c r="P14" s="7">
        <v>0.315</v>
      </c>
      <c r="Q14" s="11">
        <f t="shared" si="0"/>
        <v>12.517999999999999</v>
      </c>
      <c r="R14" s="12">
        <f t="shared" si="1"/>
        <v>5.9800978252868076</v>
      </c>
    </row>
    <row r="15" spans="1:214" x14ac:dyDescent="0.25">
      <c r="A15" s="15" t="s">
        <v>42</v>
      </c>
      <c r="B15" s="7">
        <v>29.61</v>
      </c>
      <c r="C15" s="7">
        <v>1.02</v>
      </c>
      <c r="D15" s="7">
        <v>2.6200000000000001E-2</v>
      </c>
      <c r="E15" s="7">
        <v>31.15</v>
      </c>
      <c r="F15" s="7">
        <v>1.02</v>
      </c>
      <c r="G15" s="7">
        <v>2.0899999999999998E-2</v>
      </c>
      <c r="H15" s="7">
        <v>25.5</v>
      </c>
      <c r="I15" s="7">
        <v>0.84</v>
      </c>
      <c r="J15" s="7">
        <v>2.1100000000000001E-2</v>
      </c>
      <c r="K15" s="7">
        <v>32.47</v>
      </c>
      <c r="L15" s="7">
        <v>1.06</v>
      </c>
      <c r="M15" s="7">
        <v>2.75E-2</v>
      </c>
      <c r="N15" s="7">
        <v>27.66</v>
      </c>
      <c r="O15" s="7">
        <v>0.9</v>
      </c>
      <c r="P15" s="7">
        <v>0</v>
      </c>
      <c r="Q15" s="11">
        <f t="shared" si="0"/>
        <v>29.277999999999999</v>
      </c>
      <c r="R15" s="12">
        <f t="shared" si="1"/>
        <v>2.7701389856828476</v>
      </c>
    </row>
    <row r="16" spans="1:214" x14ac:dyDescent="0.25">
      <c r="A16" s="15" t="s">
        <v>43</v>
      </c>
      <c r="B16" s="7" t="s">
        <v>137</v>
      </c>
      <c r="C16" s="7" t="s">
        <v>138</v>
      </c>
      <c r="D16" s="7" t="s">
        <v>138</v>
      </c>
      <c r="E16" s="7" t="s">
        <v>137</v>
      </c>
      <c r="F16" s="7" t="s">
        <v>138</v>
      </c>
      <c r="G16" s="7" t="s">
        <v>138</v>
      </c>
      <c r="H16" s="7">
        <v>2.78</v>
      </c>
      <c r="I16" s="7">
        <v>1.08</v>
      </c>
      <c r="J16" s="7">
        <v>2.4300000000000002</v>
      </c>
      <c r="K16" s="7">
        <v>3.59</v>
      </c>
      <c r="L16" s="7">
        <v>1.19</v>
      </c>
      <c r="M16" s="7">
        <v>2.83</v>
      </c>
      <c r="N16" s="7" t="s">
        <v>137</v>
      </c>
      <c r="O16" s="7" t="s">
        <v>138</v>
      </c>
      <c r="P16" s="7" t="s">
        <v>138</v>
      </c>
      <c r="Q16" s="11">
        <f t="shared" si="0"/>
        <v>3.1849999999999996</v>
      </c>
      <c r="R16" s="12">
        <f t="shared" si="1"/>
        <v>0.57275649276110752</v>
      </c>
    </row>
    <row r="17" spans="1:18" x14ac:dyDescent="0.25">
      <c r="A17" s="15" t="s">
        <v>44</v>
      </c>
      <c r="B17" s="7">
        <v>0.13900000000000001</v>
      </c>
      <c r="C17" s="7">
        <v>0.02</v>
      </c>
      <c r="D17" s="7">
        <v>0</v>
      </c>
      <c r="E17" s="7">
        <v>0.05</v>
      </c>
      <c r="F17" s="7">
        <v>0.01</v>
      </c>
      <c r="G17" s="7">
        <v>1.4200000000000001E-2</v>
      </c>
      <c r="H17" s="7">
        <v>1.18E-2</v>
      </c>
      <c r="I17" s="7">
        <v>6.3E-3</v>
      </c>
      <c r="J17" s="7">
        <v>1.17E-2</v>
      </c>
      <c r="K17" s="7">
        <v>1.2800000000000001E-2</v>
      </c>
      <c r="L17" s="7">
        <v>6.1999999999999998E-3</v>
      </c>
      <c r="M17" s="7">
        <v>1.15E-2</v>
      </c>
      <c r="N17" s="7" t="s">
        <v>137</v>
      </c>
      <c r="O17" s="7" t="s">
        <v>138</v>
      </c>
      <c r="P17" s="7" t="s">
        <v>138</v>
      </c>
      <c r="Q17" s="11">
        <f t="shared" si="0"/>
        <v>5.3400000000000003E-2</v>
      </c>
      <c r="R17" s="12">
        <f t="shared" si="1"/>
        <v>5.9771342074051957E-2</v>
      </c>
    </row>
    <row r="18" spans="1:18" x14ac:dyDescent="0.25">
      <c r="A18" s="15" t="s">
        <v>45</v>
      </c>
      <c r="B18" s="7">
        <v>0.45100000000000001</v>
      </c>
      <c r="C18" s="7">
        <v>5.5E-2</v>
      </c>
      <c r="D18" s="7">
        <v>1.9400000000000001E-2</v>
      </c>
      <c r="E18" s="7">
        <v>2.1000000000000001E-2</v>
      </c>
      <c r="F18" s="7">
        <v>1.0999999999999999E-2</v>
      </c>
      <c r="G18" s="7">
        <v>1.89E-2</v>
      </c>
      <c r="H18" s="7">
        <v>5.1999999999999998E-2</v>
      </c>
      <c r="I18" s="7">
        <v>1.7000000000000001E-2</v>
      </c>
      <c r="J18" s="7">
        <v>2.8500000000000001E-2</v>
      </c>
      <c r="K18" s="7">
        <v>0.24199999999999999</v>
      </c>
      <c r="L18" s="7">
        <v>3.2000000000000001E-2</v>
      </c>
      <c r="M18" s="7">
        <v>2.8799999999999999E-2</v>
      </c>
      <c r="N18" s="7" t="s">
        <v>137</v>
      </c>
      <c r="O18" s="7" t="s">
        <v>138</v>
      </c>
      <c r="P18" s="7" t="s">
        <v>138</v>
      </c>
      <c r="Q18" s="11">
        <f t="shared" si="0"/>
        <v>0.1915</v>
      </c>
      <c r="R18" s="12">
        <f t="shared" si="1"/>
        <v>0.19867980940867308</v>
      </c>
    </row>
    <row r="19" spans="1:18" x14ac:dyDescent="0.25">
      <c r="A19" s="15" t="s">
        <v>46</v>
      </c>
      <c r="B19" s="7">
        <v>4.8000000000000001E-2</v>
      </c>
      <c r="C19" s="7">
        <v>1.4E-2</v>
      </c>
      <c r="D19" s="7">
        <v>1.6E-2</v>
      </c>
      <c r="E19" s="7" t="s">
        <v>137</v>
      </c>
      <c r="F19" s="7" t="s">
        <v>138</v>
      </c>
      <c r="G19" s="7" t="s">
        <v>138</v>
      </c>
      <c r="H19" s="7" t="s">
        <v>137</v>
      </c>
      <c r="I19" s="7" t="s">
        <v>138</v>
      </c>
      <c r="J19" s="7" t="s">
        <v>138</v>
      </c>
      <c r="K19" s="7" t="s">
        <v>137</v>
      </c>
      <c r="L19" s="7" t="s">
        <v>138</v>
      </c>
      <c r="M19" s="7" t="s">
        <v>138</v>
      </c>
      <c r="N19" s="7">
        <v>1.0800000000000001E-2</v>
      </c>
      <c r="O19" s="7">
        <v>4.5999999999999999E-3</v>
      </c>
      <c r="P19" s="7">
        <v>7.5700000000000003E-3</v>
      </c>
      <c r="Q19" s="11">
        <f t="shared" si="0"/>
        <v>2.9400000000000003E-2</v>
      </c>
      <c r="R19" s="12">
        <f t="shared" si="1"/>
        <v>2.6304372260139562E-2</v>
      </c>
    </row>
    <row r="20" spans="1:18" x14ac:dyDescent="0.25">
      <c r="A20" s="15" t="s">
        <v>47</v>
      </c>
      <c r="B20" s="7">
        <v>19.41</v>
      </c>
      <c r="C20" s="7">
        <v>0.88</v>
      </c>
      <c r="D20" s="7">
        <v>5.4899999999999997E-2</v>
      </c>
      <c r="E20" s="7">
        <v>0.41099999999999998</v>
      </c>
      <c r="F20" s="7">
        <v>6.6000000000000003E-2</v>
      </c>
      <c r="G20" s="7">
        <v>8.1799999999999998E-2</v>
      </c>
      <c r="H20" s="7">
        <v>0.52600000000000002</v>
      </c>
      <c r="I20" s="7">
        <v>6.5000000000000002E-2</v>
      </c>
      <c r="J20" s="7">
        <v>0</v>
      </c>
      <c r="K20" s="7">
        <v>0.997</v>
      </c>
      <c r="L20" s="7">
        <v>9.1999999999999998E-2</v>
      </c>
      <c r="M20" s="7">
        <v>0</v>
      </c>
      <c r="N20" s="7">
        <v>0.42399999999999999</v>
      </c>
      <c r="O20" s="7">
        <v>5.3999999999999999E-2</v>
      </c>
      <c r="P20" s="7">
        <v>4.7399999999999998E-2</v>
      </c>
      <c r="Q20" s="11">
        <f t="shared" si="0"/>
        <v>4.3536000000000001</v>
      </c>
      <c r="R20" s="12">
        <f t="shared" si="1"/>
        <v>8.4201887924202747</v>
      </c>
    </row>
    <row r="21" spans="1:18" x14ac:dyDescent="0.25">
      <c r="A21" s="15" t="s">
        <v>48</v>
      </c>
      <c r="B21" s="7">
        <v>6.4000000000000001E-2</v>
      </c>
      <c r="C21" s="7">
        <v>2.9000000000000001E-2</v>
      </c>
      <c r="D21" s="7">
        <v>3.6600000000000001E-2</v>
      </c>
      <c r="E21" s="7" t="s">
        <v>137</v>
      </c>
      <c r="F21" s="7" t="s">
        <v>138</v>
      </c>
      <c r="G21" s="7" t="s">
        <v>138</v>
      </c>
      <c r="H21" s="7" t="s">
        <v>137</v>
      </c>
      <c r="I21" s="7" t="s">
        <v>138</v>
      </c>
      <c r="J21" s="7" t="s">
        <v>138</v>
      </c>
      <c r="K21" s="7" t="s">
        <v>137</v>
      </c>
      <c r="L21" s="7" t="s">
        <v>138</v>
      </c>
      <c r="M21" s="7" t="s">
        <v>138</v>
      </c>
      <c r="N21" s="7" t="s">
        <v>137</v>
      </c>
      <c r="O21" s="7" t="s">
        <v>138</v>
      </c>
      <c r="P21" s="7" t="s">
        <v>138</v>
      </c>
      <c r="Q21" s="11">
        <f t="shared" si="0"/>
        <v>6.4000000000000001E-2</v>
      </c>
      <c r="R21" s="12" t="s">
        <v>138</v>
      </c>
    </row>
    <row r="22" spans="1:18" x14ac:dyDescent="0.25">
      <c r="A22" s="15" t="s">
        <v>49</v>
      </c>
      <c r="B22" s="7" t="s">
        <v>137</v>
      </c>
      <c r="C22" s="7" t="s">
        <v>138</v>
      </c>
      <c r="D22" s="7" t="s">
        <v>138</v>
      </c>
      <c r="E22" s="7" t="s">
        <v>137</v>
      </c>
      <c r="F22" s="7" t="s">
        <v>138</v>
      </c>
      <c r="G22" s="7" t="s">
        <v>138</v>
      </c>
      <c r="H22" s="7" t="s">
        <v>137</v>
      </c>
      <c r="I22" s="7" t="s">
        <v>138</v>
      </c>
      <c r="J22" s="7" t="s">
        <v>138</v>
      </c>
      <c r="K22" s="7" t="s">
        <v>137</v>
      </c>
      <c r="L22" s="7" t="s">
        <v>138</v>
      </c>
      <c r="M22" s="7" t="s">
        <v>138</v>
      </c>
      <c r="N22" s="7" t="s">
        <v>137</v>
      </c>
      <c r="O22" s="7" t="s">
        <v>138</v>
      </c>
      <c r="P22" s="7" t="s">
        <v>138</v>
      </c>
      <c r="Q22" s="11" t="s">
        <v>138</v>
      </c>
      <c r="R22" s="12" t="s">
        <v>138</v>
      </c>
    </row>
    <row r="23" spans="1:18" x14ac:dyDescent="0.25">
      <c r="A23" s="15" t="s">
        <v>50</v>
      </c>
      <c r="B23" s="7">
        <v>2.4E-2</v>
      </c>
      <c r="C23" s="7">
        <v>1.0999999999999999E-2</v>
      </c>
      <c r="D23" s="7">
        <v>1.41E-2</v>
      </c>
      <c r="E23" s="7" t="s">
        <v>137</v>
      </c>
      <c r="F23" s="7" t="s">
        <v>138</v>
      </c>
      <c r="G23" s="7" t="s">
        <v>138</v>
      </c>
      <c r="H23" s="7" t="s">
        <v>137</v>
      </c>
      <c r="I23" s="7" t="s">
        <v>138</v>
      </c>
      <c r="J23" s="7" t="s">
        <v>138</v>
      </c>
      <c r="K23" s="7">
        <v>2.3699999999999999E-2</v>
      </c>
      <c r="L23" s="7">
        <v>8.6E-3</v>
      </c>
      <c r="M23" s="7">
        <v>1.61E-2</v>
      </c>
      <c r="N23" s="7" t="s">
        <v>137</v>
      </c>
      <c r="O23" s="7" t="s">
        <v>138</v>
      </c>
      <c r="P23" s="7" t="s">
        <v>138</v>
      </c>
      <c r="Q23" s="11">
        <f t="shared" si="0"/>
        <v>2.385E-2</v>
      </c>
      <c r="R23" s="12">
        <f t="shared" si="1"/>
        <v>2.1213203435596541E-4</v>
      </c>
    </row>
    <row r="24" spans="1:18" x14ac:dyDescent="0.25">
      <c r="A24" s="15" t="s">
        <v>51</v>
      </c>
      <c r="B24" s="7">
        <v>3.96</v>
      </c>
      <c r="C24" s="7">
        <v>0.27</v>
      </c>
      <c r="D24" s="7">
        <v>0.17299999999999999</v>
      </c>
      <c r="E24" s="7">
        <v>1.34</v>
      </c>
      <c r="F24" s="7">
        <v>0.13</v>
      </c>
      <c r="G24" s="7">
        <v>0.22600000000000001</v>
      </c>
      <c r="H24" s="7">
        <v>0.9</v>
      </c>
      <c r="I24" s="7">
        <v>0.11</v>
      </c>
      <c r="J24" s="7">
        <v>0.184</v>
      </c>
      <c r="K24" s="7">
        <v>0.82</v>
      </c>
      <c r="L24" s="7">
        <v>0.11</v>
      </c>
      <c r="M24" s="7">
        <v>0.217</v>
      </c>
      <c r="N24" s="7">
        <v>0.71199999999999997</v>
      </c>
      <c r="O24" s="7">
        <v>9.6000000000000002E-2</v>
      </c>
      <c r="P24" s="7">
        <v>0.19</v>
      </c>
      <c r="Q24" s="11">
        <f t="shared" si="0"/>
        <v>1.5464</v>
      </c>
      <c r="R24" s="12">
        <f t="shared" si="1"/>
        <v>1.3701988176903379</v>
      </c>
    </row>
    <row r="25" spans="1:18" x14ac:dyDescent="0.25">
      <c r="A25" s="15" t="s">
        <v>52</v>
      </c>
      <c r="B25" s="7">
        <v>3.09</v>
      </c>
      <c r="C25" s="7">
        <v>0.26</v>
      </c>
      <c r="D25" s="7">
        <v>0.161</v>
      </c>
      <c r="E25" s="7">
        <v>2.57</v>
      </c>
      <c r="F25" s="7">
        <v>0.2</v>
      </c>
      <c r="G25" s="7">
        <v>0.154</v>
      </c>
      <c r="H25" s="7" t="s">
        <v>137</v>
      </c>
      <c r="I25" s="7" t="s">
        <v>138</v>
      </c>
      <c r="J25" s="7" t="s">
        <v>138</v>
      </c>
      <c r="K25" s="7" t="s">
        <v>137</v>
      </c>
      <c r="L25" s="7" t="s">
        <v>138</v>
      </c>
      <c r="M25" s="7" t="s">
        <v>138</v>
      </c>
      <c r="N25" s="7" t="s">
        <v>137</v>
      </c>
      <c r="O25" s="7" t="s">
        <v>138</v>
      </c>
      <c r="P25" s="7" t="s">
        <v>138</v>
      </c>
      <c r="Q25" s="11">
        <f t="shared" si="0"/>
        <v>2.83</v>
      </c>
      <c r="R25" s="12">
        <f t="shared" si="1"/>
        <v>0.36769552621700469</v>
      </c>
    </row>
    <row r="26" spans="1:18" x14ac:dyDescent="0.25">
      <c r="A26" s="15" t="s">
        <v>53</v>
      </c>
      <c r="B26" s="7">
        <v>1.37</v>
      </c>
      <c r="C26" s="7">
        <v>9.5000000000000001E-2</v>
      </c>
      <c r="D26" s="7">
        <v>8.0300000000000007E-3</v>
      </c>
      <c r="E26" s="7">
        <v>6.06</v>
      </c>
      <c r="F26" s="7">
        <v>0.36</v>
      </c>
      <c r="G26" s="7">
        <v>6.4000000000000003E-3</v>
      </c>
      <c r="H26" s="7" t="s">
        <v>137</v>
      </c>
      <c r="I26" s="7" t="s">
        <v>138</v>
      </c>
      <c r="J26" s="7" t="s">
        <v>138</v>
      </c>
      <c r="K26" s="7">
        <v>3.1899999999999998E-2</v>
      </c>
      <c r="L26" s="7">
        <v>7.7999999999999996E-3</v>
      </c>
      <c r="M26" s="7">
        <v>1.1900000000000001E-2</v>
      </c>
      <c r="N26" s="7">
        <v>3.5400000000000001E-2</v>
      </c>
      <c r="O26" s="7">
        <v>7.6E-3</v>
      </c>
      <c r="P26" s="7">
        <v>1.21E-2</v>
      </c>
      <c r="Q26" s="11">
        <f t="shared" si="0"/>
        <v>1.874325</v>
      </c>
      <c r="R26" s="12">
        <f t="shared" si="1"/>
        <v>2.860675558179687</v>
      </c>
    </row>
    <row r="27" spans="1:18" x14ac:dyDescent="0.25">
      <c r="A27" s="15" t="s">
        <v>54</v>
      </c>
      <c r="B27" s="7">
        <v>0.96</v>
      </c>
      <c r="C27" s="7">
        <v>0.06</v>
      </c>
      <c r="D27" s="7">
        <v>9.1400000000000006E-3</v>
      </c>
      <c r="E27" s="7">
        <v>4.7300000000000004</v>
      </c>
      <c r="F27" s="7">
        <v>0.21</v>
      </c>
      <c r="G27" s="7">
        <v>0</v>
      </c>
      <c r="H27" s="7">
        <v>1.77E-2</v>
      </c>
      <c r="I27" s="7">
        <v>5.8999999999999999E-3</v>
      </c>
      <c r="J27" s="7">
        <v>9.2499999999999995E-3</v>
      </c>
      <c r="K27" s="7">
        <v>2.7900000000000001E-2</v>
      </c>
      <c r="L27" s="7">
        <v>6.7999999999999996E-3</v>
      </c>
      <c r="M27" s="7">
        <v>9.8600000000000007E-3</v>
      </c>
      <c r="N27" s="7">
        <v>5.3199999999999997E-2</v>
      </c>
      <c r="O27" s="7">
        <v>8.5000000000000006E-3</v>
      </c>
      <c r="P27" s="7">
        <v>1.2200000000000001E-2</v>
      </c>
      <c r="Q27" s="11">
        <f t="shared" si="0"/>
        <v>1.1577600000000001</v>
      </c>
      <c r="R27" s="12">
        <f t="shared" si="1"/>
        <v>2.0369327954058773</v>
      </c>
    </row>
    <row r="28" spans="1:18" x14ac:dyDescent="0.25">
      <c r="A28" s="15" t="s">
        <v>55</v>
      </c>
      <c r="B28" s="7">
        <v>0.1</v>
      </c>
      <c r="C28" s="7">
        <v>4.4999999999999998E-2</v>
      </c>
      <c r="D28" s="7">
        <v>6.0199999999999997E-2</v>
      </c>
      <c r="E28" s="7">
        <v>0.63700000000000001</v>
      </c>
      <c r="F28" s="7">
        <v>7.0000000000000007E-2</v>
      </c>
      <c r="G28" s="7">
        <v>4.7899999999999998E-2</v>
      </c>
      <c r="H28" s="7" t="s">
        <v>137</v>
      </c>
      <c r="I28" s="7" t="s">
        <v>138</v>
      </c>
      <c r="J28" s="7" t="s">
        <v>138</v>
      </c>
      <c r="K28" s="7" t="s">
        <v>137</v>
      </c>
      <c r="L28" s="7" t="s">
        <v>138</v>
      </c>
      <c r="M28" s="7" t="s">
        <v>138</v>
      </c>
      <c r="N28" s="7" t="s">
        <v>137</v>
      </c>
      <c r="O28" s="7" t="s">
        <v>138</v>
      </c>
      <c r="P28" s="7" t="s">
        <v>138</v>
      </c>
      <c r="Q28" s="11">
        <f t="shared" si="0"/>
        <v>0.36849999999999999</v>
      </c>
      <c r="R28" s="12">
        <f t="shared" si="1"/>
        <v>0.37971634149717604</v>
      </c>
    </row>
    <row r="29" spans="1:18" x14ac:dyDescent="0.25">
      <c r="A29" s="15" t="s">
        <v>56</v>
      </c>
      <c r="B29" s="7">
        <v>3.6999999999999998E-2</v>
      </c>
      <c r="C29" s="7">
        <v>0.02</v>
      </c>
      <c r="D29" s="7">
        <v>2.3900000000000001E-2</v>
      </c>
      <c r="E29" s="7" t="s">
        <v>137</v>
      </c>
      <c r="F29" s="7" t="s">
        <v>138</v>
      </c>
      <c r="G29" s="7" t="s">
        <v>138</v>
      </c>
      <c r="H29" s="7" t="s">
        <v>137</v>
      </c>
      <c r="I29" s="7" t="s">
        <v>138</v>
      </c>
      <c r="J29" s="7" t="s">
        <v>138</v>
      </c>
      <c r="K29" s="7" t="s">
        <v>137</v>
      </c>
      <c r="L29" s="7" t="s">
        <v>138</v>
      </c>
      <c r="M29" s="7" t="s">
        <v>138</v>
      </c>
      <c r="N29" s="7">
        <v>2.8000000000000001E-2</v>
      </c>
      <c r="O29" s="7">
        <v>1.2E-2</v>
      </c>
      <c r="P29" s="7">
        <v>1.9800000000000002E-2</v>
      </c>
      <c r="Q29" s="11">
        <f t="shared" si="0"/>
        <v>3.2500000000000001E-2</v>
      </c>
      <c r="R29" s="12">
        <f t="shared" si="1"/>
        <v>6.3639610306789069E-3</v>
      </c>
    </row>
    <row r="30" spans="1:18" x14ac:dyDescent="0.25">
      <c r="A30" s="15" t="s">
        <v>57</v>
      </c>
      <c r="B30" s="7">
        <v>5.33</v>
      </c>
      <c r="C30" s="7">
        <v>0.28999999999999998</v>
      </c>
      <c r="D30" s="7">
        <v>0</v>
      </c>
      <c r="E30" s="7">
        <v>6.2E-2</v>
      </c>
      <c r="F30" s="7">
        <v>2.3E-2</v>
      </c>
      <c r="G30" s="7">
        <v>3.2099999999999997E-2</v>
      </c>
      <c r="H30" s="7">
        <v>0.73899999999999999</v>
      </c>
      <c r="I30" s="7">
        <v>6.9000000000000006E-2</v>
      </c>
      <c r="J30" s="7">
        <v>3.2500000000000001E-2</v>
      </c>
      <c r="K30" s="7">
        <v>4.5999999999999999E-2</v>
      </c>
      <c r="L30" s="7">
        <v>2.3E-2</v>
      </c>
      <c r="M30" s="7">
        <v>4.2500000000000003E-2</v>
      </c>
      <c r="N30" s="7">
        <v>0.27700000000000002</v>
      </c>
      <c r="O30" s="7">
        <v>3.6999999999999998E-2</v>
      </c>
      <c r="P30" s="7">
        <v>2.8799999999999999E-2</v>
      </c>
      <c r="Q30" s="11">
        <f t="shared" si="0"/>
        <v>1.2908000000000002</v>
      </c>
      <c r="R30" s="12">
        <f t="shared" si="1"/>
        <v>2.2752410201998381</v>
      </c>
    </row>
    <row r="31" spans="1:18" x14ac:dyDescent="0.25">
      <c r="A31" s="15" t="s">
        <v>58</v>
      </c>
      <c r="B31" s="7" t="s">
        <v>137</v>
      </c>
      <c r="C31" s="7" t="s">
        <v>138</v>
      </c>
      <c r="D31" s="7" t="s">
        <v>138</v>
      </c>
      <c r="E31" s="7" t="s">
        <v>137</v>
      </c>
      <c r="F31" s="7" t="s">
        <v>138</v>
      </c>
      <c r="G31" s="7" t="s">
        <v>138</v>
      </c>
      <c r="H31" s="7" t="s">
        <v>137</v>
      </c>
      <c r="I31" s="7" t="s">
        <v>138</v>
      </c>
      <c r="J31" s="7" t="s">
        <v>138</v>
      </c>
      <c r="K31" s="7" t="s">
        <v>137</v>
      </c>
      <c r="L31" s="7" t="s">
        <v>138</v>
      </c>
      <c r="M31" s="7" t="s">
        <v>138</v>
      </c>
      <c r="N31" s="7">
        <v>0.14399999999999999</v>
      </c>
      <c r="O31" s="7">
        <v>3.2000000000000001E-2</v>
      </c>
      <c r="P31" s="7">
        <v>4.3499999999999997E-2</v>
      </c>
      <c r="Q31" s="11">
        <f t="shared" si="0"/>
        <v>0.14399999999999999</v>
      </c>
      <c r="R31" s="12" t="s">
        <v>138</v>
      </c>
    </row>
    <row r="32" spans="1:18" x14ac:dyDescent="0.25">
      <c r="A32" s="15" t="s">
        <v>59</v>
      </c>
      <c r="B32" s="7">
        <v>0.46400000000000002</v>
      </c>
      <c r="C32" s="7">
        <v>6.4000000000000001E-2</v>
      </c>
      <c r="D32" s="7">
        <v>4.2599999999999999E-2</v>
      </c>
      <c r="E32" s="7">
        <v>3.44</v>
      </c>
      <c r="F32" s="7">
        <v>0.21</v>
      </c>
      <c r="G32" s="7">
        <v>6.9900000000000004E-2</v>
      </c>
      <c r="H32" s="7">
        <v>0.32800000000000001</v>
      </c>
      <c r="I32" s="7">
        <v>4.1000000000000002E-2</v>
      </c>
      <c r="J32" s="7">
        <v>3.6400000000000002E-2</v>
      </c>
      <c r="K32" s="7">
        <v>1.53</v>
      </c>
      <c r="L32" s="7">
        <v>0.11</v>
      </c>
      <c r="M32" s="7">
        <v>5.5300000000000002E-2</v>
      </c>
      <c r="N32" s="7">
        <v>0.67800000000000005</v>
      </c>
      <c r="O32" s="7">
        <v>5.7000000000000002E-2</v>
      </c>
      <c r="P32" s="7">
        <v>2.3E-2</v>
      </c>
      <c r="Q32" s="11">
        <f t="shared" si="0"/>
        <v>1.288</v>
      </c>
      <c r="R32" s="12">
        <f t="shared" si="1"/>
        <v>1.2905758404681218</v>
      </c>
    </row>
    <row r="33" spans="1:21" x14ac:dyDescent="0.25">
      <c r="A33" s="15" t="s">
        <v>60</v>
      </c>
      <c r="B33" s="7">
        <v>5.7000000000000002E-2</v>
      </c>
      <c r="C33" s="7">
        <v>1.9E-2</v>
      </c>
      <c r="D33" s="7">
        <v>2.4E-2</v>
      </c>
      <c r="E33" s="7" t="s">
        <v>137</v>
      </c>
      <c r="F33" s="7" t="s">
        <v>138</v>
      </c>
      <c r="G33" s="7" t="s">
        <v>138</v>
      </c>
      <c r="H33" s="7" t="s">
        <v>137</v>
      </c>
      <c r="I33" s="7" t="s">
        <v>138</v>
      </c>
      <c r="J33" s="7" t="s">
        <v>138</v>
      </c>
      <c r="K33" s="7">
        <v>0.27700000000000002</v>
      </c>
      <c r="L33" s="7">
        <v>2.8000000000000001E-2</v>
      </c>
      <c r="M33" s="7">
        <v>2.7300000000000001E-2</v>
      </c>
      <c r="N33" s="7" t="s">
        <v>137</v>
      </c>
      <c r="O33" s="7" t="s">
        <v>138</v>
      </c>
      <c r="P33" s="7" t="s">
        <v>138</v>
      </c>
      <c r="Q33" s="11">
        <f t="shared" si="0"/>
        <v>0.16700000000000001</v>
      </c>
      <c r="R33" s="12">
        <f t="shared" si="1"/>
        <v>0.15556349186104049</v>
      </c>
    </row>
    <row r="34" spans="1:21" x14ac:dyDescent="0.25">
      <c r="A34" s="15" t="s">
        <v>61</v>
      </c>
      <c r="B34" s="7">
        <v>3.9E-2</v>
      </c>
      <c r="C34" s="7">
        <v>1.4999999999999999E-2</v>
      </c>
      <c r="D34" s="7">
        <v>2.0199999999999999E-2</v>
      </c>
      <c r="E34" s="7">
        <v>1.9800000000000002E-2</v>
      </c>
      <c r="F34" s="7">
        <v>7.7000000000000002E-3</v>
      </c>
      <c r="G34" s="7">
        <v>1.1900000000000001E-2</v>
      </c>
      <c r="H34" s="7" t="s">
        <v>137</v>
      </c>
      <c r="I34" s="7" t="s">
        <v>138</v>
      </c>
      <c r="J34" s="7" t="s">
        <v>138</v>
      </c>
      <c r="K34" s="7" t="s">
        <v>137</v>
      </c>
      <c r="L34" s="7" t="s">
        <v>138</v>
      </c>
      <c r="M34" s="7" t="s">
        <v>138</v>
      </c>
      <c r="N34" s="7" t="s">
        <v>137</v>
      </c>
      <c r="O34" s="7" t="s">
        <v>138</v>
      </c>
      <c r="P34" s="7" t="s">
        <v>138</v>
      </c>
      <c r="Q34" s="11">
        <f t="shared" si="0"/>
        <v>2.9400000000000003E-2</v>
      </c>
      <c r="R34" s="12">
        <f t="shared" si="1"/>
        <v>1.3576450198781703E-2</v>
      </c>
    </row>
    <row r="35" spans="1:21" ht="13.8" thickBot="1" x14ac:dyDescent="0.3">
      <c r="A35" s="16" t="s">
        <v>62</v>
      </c>
      <c r="B35" s="8">
        <v>1.266</v>
      </c>
      <c r="C35" s="8">
        <v>7.1999999999999995E-2</v>
      </c>
      <c r="D35" s="8">
        <v>1.4800000000000001E-2</v>
      </c>
      <c r="E35" s="8" t="s">
        <v>137</v>
      </c>
      <c r="F35" s="8" t="s">
        <v>138</v>
      </c>
      <c r="G35" s="8" t="s">
        <v>138</v>
      </c>
      <c r="H35" s="8">
        <v>3.1E-2</v>
      </c>
      <c r="I35" s="8">
        <v>1.0999999999999999E-2</v>
      </c>
      <c r="J35" s="8">
        <v>1.95E-2</v>
      </c>
      <c r="K35" s="8">
        <v>0.628</v>
      </c>
      <c r="L35" s="8">
        <v>3.5999999999999997E-2</v>
      </c>
      <c r="M35" s="8">
        <v>1.18E-2</v>
      </c>
      <c r="N35" s="8">
        <v>0.18099999999999999</v>
      </c>
      <c r="O35" s="8">
        <v>1.6E-2</v>
      </c>
      <c r="P35" s="8">
        <v>7.9699999999999997E-3</v>
      </c>
      <c r="Q35" s="13">
        <f t="shared" si="0"/>
        <v>0.52649999999999997</v>
      </c>
      <c r="R35" s="14">
        <f t="shared" si="1"/>
        <v>0.55439246026619082</v>
      </c>
    </row>
    <row r="36" spans="1:21" ht="13.8" thickBot="1" x14ac:dyDescent="0.3"/>
    <row r="37" spans="1:21" x14ac:dyDescent="0.25">
      <c r="A37" s="9"/>
      <c r="B37" s="6" t="s">
        <v>87</v>
      </c>
      <c r="C37" s="6" t="s">
        <v>63</v>
      </c>
      <c r="D37" s="6" t="s">
        <v>85</v>
      </c>
      <c r="E37" s="6" t="s">
        <v>88</v>
      </c>
      <c r="F37" s="6" t="s">
        <v>63</v>
      </c>
      <c r="G37" s="6" t="s">
        <v>85</v>
      </c>
      <c r="H37" s="6" t="s">
        <v>89</v>
      </c>
      <c r="I37" s="6" t="s">
        <v>63</v>
      </c>
      <c r="J37" s="6" t="s">
        <v>85</v>
      </c>
      <c r="K37" s="6" t="s">
        <v>90</v>
      </c>
      <c r="L37" s="6" t="s">
        <v>63</v>
      </c>
      <c r="M37" s="6" t="s">
        <v>85</v>
      </c>
      <c r="N37" s="6" t="s">
        <v>91</v>
      </c>
      <c r="O37" s="6" t="s">
        <v>63</v>
      </c>
      <c r="P37" s="6" t="s">
        <v>85</v>
      </c>
      <c r="Q37" s="6" t="s">
        <v>92</v>
      </c>
      <c r="R37" s="6" t="s">
        <v>63</v>
      </c>
      <c r="S37" s="6" t="s">
        <v>85</v>
      </c>
      <c r="T37" s="9" t="s">
        <v>139</v>
      </c>
      <c r="U37" s="10" t="s">
        <v>140</v>
      </c>
    </row>
    <row r="38" spans="1:21" x14ac:dyDescent="0.25">
      <c r="A38" s="17" t="s">
        <v>30</v>
      </c>
      <c r="B38" s="7">
        <v>1142.73</v>
      </c>
      <c r="C38" s="7">
        <v>48.53</v>
      </c>
      <c r="D38" s="7">
        <v>4.7199999999999999E-2</v>
      </c>
      <c r="E38" s="7">
        <v>427.64</v>
      </c>
      <c r="F38" s="7">
        <v>18.5</v>
      </c>
      <c r="G38" s="7">
        <v>5.04E-2</v>
      </c>
      <c r="H38" s="7">
        <v>2291.59</v>
      </c>
      <c r="I38" s="7">
        <v>100.82</v>
      </c>
      <c r="J38" s="7">
        <v>4.8800000000000003E-2</v>
      </c>
      <c r="K38" s="7">
        <v>87.1</v>
      </c>
      <c r="L38" s="7">
        <v>3.93</v>
      </c>
      <c r="M38" s="7">
        <v>4.2200000000000001E-2</v>
      </c>
      <c r="N38" s="7">
        <v>35.74</v>
      </c>
      <c r="O38" s="7">
        <v>1.68</v>
      </c>
      <c r="P38" s="7">
        <v>1.8700000000000001E-2</v>
      </c>
      <c r="Q38" s="7">
        <v>49.82</v>
      </c>
      <c r="R38" s="7">
        <v>2.34</v>
      </c>
      <c r="S38" s="7">
        <v>2.1100000000000001E-2</v>
      </c>
      <c r="T38" s="11">
        <f>AVERAGE(B38,E38,H38,K38,N38,Q38)</f>
        <v>672.43666666666661</v>
      </c>
      <c r="U38" s="12">
        <f>STDEV(B38,E38,H38,K38,N38,Q38)</f>
        <v>898.71151283749941</v>
      </c>
    </row>
    <row r="39" spans="1:21" x14ac:dyDescent="0.25">
      <c r="A39" s="17" t="s">
        <v>31</v>
      </c>
      <c r="B39" s="7">
        <v>1010.81</v>
      </c>
      <c r="C39" s="7">
        <v>46.75</v>
      </c>
      <c r="D39" s="7">
        <v>0.14099999999999999</v>
      </c>
      <c r="E39" s="7">
        <v>574.07000000000005</v>
      </c>
      <c r="F39" s="7">
        <v>27.1</v>
      </c>
      <c r="G39" s="7">
        <v>9.6199999999999994E-2</v>
      </c>
      <c r="H39" s="7">
        <v>2257.29</v>
      </c>
      <c r="I39" s="7">
        <v>108.76</v>
      </c>
      <c r="J39" s="7">
        <v>0.13900000000000001</v>
      </c>
      <c r="K39" s="7">
        <v>465.32</v>
      </c>
      <c r="L39" s="7">
        <v>22.93</v>
      </c>
      <c r="M39" s="7">
        <v>0.11799999999999999</v>
      </c>
      <c r="N39" s="7">
        <v>173.15</v>
      </c>
      <c r="O39" s="7">
        <v>8.76</v>
      </c>
      <c r="P39" s="7">
        <v>0.1</v>
      </c>
      <c r="Q39" s="7">
        <v>220.95</v>
      </c>
      <c r="R39" s="7">
        <v>11.41</v>
      </c>
      <c r="S39" s="7">
        <v>7.5700000000000003E-2</v>
      </c>
      <c r="T39" s="11">
        <f t="shared" ref="T39:T70" si="2">AVERAGE(B39,E39,H39,K39,N39,Q39)</f>
        <v>783.59833333333324</v>
      </c>
      <c r="U39" s="12">
        <f t="shared" ref="U39:U70" si="3">STDEV(B39,E39,H39,K39,N39,Q39)</f>
        <v>782.0250385356386</v>
      </c>
    </row>
    <row r="40" spans="1:21" x14ac:dyDescent="0.25">
      <c r="A40" s="17" t="s">
        <v>32</v>
      </c>
      <c r="B40" s="7">
        <v>2836.94</v>
      </c>
      <c r="C40" s="7">
        <v>186.23</v>
      </c>
      <c r="D40" s="7">
        <v>79.45</v>
      </c>
      <c r="E40" s="7">
        <v>1170.33</v>
      </c>
      <c r="F40" s="7">
        <v>82.03</v>
      </c>
      <c r="G40" s="7">
        <v>60.85</v>
      </c>
      <c r="H40" s="7">
        <v>4953.6499999999996</v>
      </c>
      <c r="I40" s="7">
        <v>335.43</v>
      </c>
      <c r="J40" s="7">
        <v>79.17</v>
      </c>
      <c r="K40" s="7">
        <v>499.54</v>
      </c>
      <c r="L40" s="7">
        <v>44.71</v>
      </c>
      <c r="M40" s="7">
        <v>69.959999999999994</v>
      </c>
      <c r="N40" s="7">
        <v>509.99</v>
      </c>
      <c r="O40" s="7">
        <v>47.17</v>
      </c>
      <c r="P40" s="7">
        <v>62.62</v>
      </c>
      <c r="Q40" s="7">
        <v>396.98</v>
      </c>
      <c r="R40" s="7">
        <v>33.33</v>
      </c>
      <c r="S40" s="7">
        <v>42.58</v>
      </c>
      <c r="T40" s="11">
        <f t="shared" si="2"/>
        <v>1727.905</v>
      </c>
      <c r="U40" s="12">
        <f t="shared" si="3"/>
        <v>1828.1049309571915</v>
      </c>
    </row>
    <row r="41" spans="1:21" x14ac:dyDescent="0.25">
      <c r="A41" s="17" t="s">
        <v>33</v>
      </c>
      <c r="B41" s="7">
        <v>1.4139999999999999</v>
      </c>
      <c r="C41" s="7">
        <v>9.6000000000000002E-2</v>
      </c>
      <c r="D41" s="7">
        <v>5.2400000000000002E-2</v>
      </c>
      <c r="E41" s="7">
        <v>2.48</v>
      </c>
      <c r="F41" s="7">
        <v>0.16</v>
      </c>
      <c r="G41" s="7">
        <v>4.0800000000000003E-2</v>
      </c>
      <c r="H41" s="7">
        <v>2.56</v>
      </c>
      <c r="I41" s="7">
        <v>0.18</v>
      </c>
      <c r="J41" s="7">
        <v>5.7299999999999997E-2</v>
      </c>
      <c r="K41" s="7">
        <v>3.5</v>
      </c>
      <c r="L41" s="7">
        <v>0.24</v>
      </c>
      <c r="M41" s="7">
        <v>5.67E-2</v>
      </c>
      <c r="N41" s="7">
        <v>1.62</v>
      </c>
      <c r="O41" s="7">
        <v>0.13</v>
      </c>
      <c r="P41" s="7">
        <v>4.3299999999999998E-2</v>
      </c>
      <c r="Q41" s="7">
        <v>2.8</v>
      </c>
      <c r="R41" s="7">
        <v>0.2</v>
      </c>
      <c r="S41" s="7">
        <v>3.3300000000000003E-2</v>
      </c>
      <c r="T41" s="11">
        <f t="shared" si="2"/>
        <v>2.3956666666666671</v>
      </c>
      <c r="U41" s="12">
        <f t="shared" si="3"/>
        <v>0.77233196662229642</v>
      </c>
    </row>
    <row r="42" spans="1:21" x14ac:dyDescent="0.25">
      <c r="A42" s="17" t="s">
        <v>34</v>
      </c>
      <c r="B42" s="7">
        <v>220.6</v>
      </c>
      <c r="C42" s="7">
        <v>9.84</v>
      </c>
      <c r="D42" s="7">
        <v>0.66600000000000004</v>
      </c>
      <c r="E42" s="7">
        <v>230.28</v>
      </c>
      <c r="F42" s="7">
        <v>10.49</v>
      </c>
      <c r="G42" s="7">
        <v>0.48099999999999998</v>
      </c>
      <c r="H42" s="7">
        <v>271.10000000000002</v>
      </c>
      <c r="I42" s="7">
        <v>12.59</v>
      </c>
      <c r="J42" s="7">
        <v>0.41199999999999998</v>
      </c>
      <c r="K42" s="7">
        <v>152.58000000000001</v>
      </c>
      <c r="L42" s="7">
        <v>7.31</v>
      </c>
      <c r="M42" s="7">
        <v>0.51400000000000001</v>
      </c>
      <c r="N42" s="7">
        <v>131.30000000000001</v>
      </c>
      <c r="O42" s="7">
        <v>6.62</v>
      </c>
      <c r="P42" s="7">
        <v>0.60499999999999998</v>
      </c>
      <c r="Q42" s="7">
        <v>246.41</v>
      </c>
      <c r="R42" s="7">
        <v>12.11</v>
      </c>
      <c r="S42" s="7">
        <v>0.29099999999999998</v>
      </c>
      <c r="T42" s="11">
        <f t="shared" si="2"/>
        <v>208.7116666666667</v>
      </c>
      <c r="U42" s="12">
        <f t="shared" si="3"/>
        <v>54.887747418405233</v>
      </c>
    </row>
    <row r="43" spans="1:21" x14ac:dyDescent="0.25">
      <c r="A43" s="17" t="s">
        <v>35</v>
      </c>
      <c r="B43" s="7">
        <v>256.72000000000003</v>
      </c>
      <c r="C43" s="7">
        <v>10.11</v>
      </c>
      <c r="D43" s="7">
        <v>3.6799999999999999E-2</v>
      </c>
      <c r="E43" s="7">
        <v>176.61</v>
      </c>
      <c r="F43" s="7">
        <v>7.07</v>
      </c>
      <c r="G43" s="7">
        <v>2.8000000000000001E-2</v>
      </c>
      <c r="H43" s="7">
        <v>221.72</v>
      </c>
      <c r="I43" s="7">
        <v>9.01</v>
      </c>
      <c r="J43" s="7">
        <v>4.19E-2</v>
      </c>
      <c r="K43" s="7">
        <v>178.41</v>
      </c>
      <c r="L43" s="7">
        <v>7.38</v>
      </c>
      <c r="M43" s="7">
        <v>3.6600000000000001E-2</v>
      </c>
      <c r="N43" s="7">
        <v>281.91000000000003</v>
      </c>
      <c r="O43" s="7">
        <v>11.87</v>
      </c>
      <c r="P43" s="7">
        <v>2.6499999999999999E-2</v>
      </c>
      <c r="Q43" s="7">
        <v>202.64</v>
      </c>
      <c r="R43" s="7">
        <v>8.68</v>
      </c>
      <c r="S43" s="7">
        <v>2.0799999999999999E-2</v>
      </c>
      <c r="T43" s="11">
        <f t="shared" si="2"/>
        <v>219.66833333333338</v>
      </c>
      <c r="U43" s="12">
        <f t="shared" si="3"/>
        <v>42.655116183954426</v>
      </c>
    </row>
    <row r="44" spans="1:21" x14ac:dyDescent="0.25">
      <c r="A44" s="17" t="s">
        <v>36</v>
      </c>
      <c r="B44" s="7" t="s">
        <v>137</v>
      </c>
      <c r="C44" s="7" t="s">
        <v>138</v>
      </c>
      <c r="D44" s="7" t="s">
        <v>138</v>
      </c>
      <c r="E44" s="7" t="s">
        <v>137</v>
      </c>
      <c r="F44" s="7" t="s">
        <v>138</v>
      </c>
      <c r="G44" s="7" t="s">
        <v>138</v>
      </c>
      <c r="H44" s="7" t="s">
        <v>137</v>
      </c>
      <c r="I44" s="7" t="s">
        <v>138</v>
      </c>
      <c r="J44" s="7" t="s">
        <v>138</v>
      </c>
      <c r="K44" s="7" t="s">
        <v>137</v>
      </c>
      <c r="L44" s="7" t="s">
        <v>138</v>
      </c>
      <c r="M44" s="7" t="s">
        <v>138</v>
      </c>
      <c r="N44" s="7">
        <v>2.83</v>
      </c>
      <c r="O44" s="7">
        <v>1.02</v>
      </c>
      <c r="P44" s="7">
        <v>2.08</v>
      </c>
      <c r="Q44" s="7" t="s">
        <v>137</v>
      </c>
      <c r="R44" s="7" t="s">
        <v>138</v>
      </c>
      <c r="S44" s="7" t="s">
        <v>138</v>
      </c>
      <c r="T44" s="11">
        <f t="shared" si="2"/>
        <v>2.83</v>
      </c>
      <c r="U44" s="12" t="s">
        <v>138</v>
      </c>
    </row>
    <row r="45" spans="1:21" x14ac:dyDescent="0.25">
      <c r="A45" s="17" t="s">
        <v>37</v>
      </c>
      <c r="B45" s="7">
        <v>2777.16</v>
      </c>
      <c r="C45" s="7">
        <v>91.58</v>
      </c>
      <c r="D45" s="7">
        <v>0.38500000000000001</v>
      </c>
      <c r="E45" s="7">
        <v>3935.29</v>
      </c>
      <c r="F45" s="7">
        <v>130.26</v>
      </c>
      <c r="G45" s="7">
        <v>0.29899999999999999</v>
      </c>
      <c r="H45" s="7">
        <v>2891.46</v>
      </c>
      <c r="I45" s="7">
        <v>96.11</v>
      </c>
      <c r="J45" s="7">
        <v>0.38600000000000001</v>
      </c>
      <c r="K45" s="7">
        <v>5026.12</v>
      </c>
      <c r="L45" s="7">
        <v>167.79</v>
      </c>
      <c r="M45" s="7">
        <v>0.34599999999999997</v>
      </c>
      <c r="N45" s="7">
        <v>3679.13</v>
      </c>
      <c r="O45" s="7">
        <v>123.44</v>
      </c>
      <c r="P45" s="7">
        <v>0.31</v>
      </c>
      <c r="Q45" s="7">
        <v>4998.9799999999996</v>
      </c>
      <c r="R45" s="7">
        <v>168.55</v>
      </c>
      <c r="S45" s="7">
        <v>0.21099999999999999</v>
      </c>
      <c r="T45" s="11">
        <f t="shared" si="2"/>
        <v>3884.69</v>
      </c>
      <c r="U45" s="12">
        <f t="shared" si="3"/>
        <v>980.04575978879757</v>
      </c>
    </row>
    <row r="46" spans="1:21" x14ac:dyDescent="0.25">
      <c r="A46" s="17" t="s">
        <v>38</v>
      </c>
      <c r="B46" s="7">
        <v>17.62</v>
      </c>
      <c r="C46" s="7">
        <v>0.67</v>
      </c>
      <c r="D46" s="7">
        <v>2.5499999999999998E-2</v>
      </c>
      <c r="E46" s="7">
        <v>27.15</v>
      </c>
      <c r="F46" s="7">
        <v>1.03</v>
      </c>
      <c r="G46" s="7">
        <v>1.9599999999999999E-2</v>
      </c>
      <c r="H46" s="7">
        <v>34.880000000000003</v>
      </c>
      <c r="I46" s="7">
        <v>1.34</v>
      </c>
      <c r="J46" s="7">
        <v>2.9700000000000001E-2</v>
      </c>
      <c r="K46" s="7">
        <v>25.95</v>
      </c>
      <c r="L46" s="7">
        <v>1.01</v>
      </c>
      <c r="M46" s="7">
        <v>2.7799999999999998E-2</v>
      </c>
      <c r="N46" s="7">
        <v>1.1839999999999999</v>
      </c>
      <c r="O46" s="7">
        <v>7.2999999999999995E-2</v>
      </c>
      <c r="P46" s="7">
        <v>2.06E-2</v>
      </c>
      <c r="Q46" s="7">
        <v>16.64</v>
      </c>
      <c r="R46" s="7">
        <v>0.66</v>
      </c>
      <c r="S46" s="7">
        <v>1.77E-2</v>
      </c>
      <c r="T46" s="11">
        <f t="shared" si="2"/>
        <v>20.570666666666668</v>
      </c>
      <c r="U46" s="12">
        <f t="shared" si="3"/>
        <v>11.635989801760164</v>
      </c>
    </row>
    <row r="47" spans="1:21" x14ac:dyDescent="0.25">
      <c r="A47" s="17" t="s">
        <v>39</v>
      </c>
      <c r="B47" s="7">
        <v>77.14</v>
      </c>
      <c r="C47" s="7">
        <v>2.98</v>
      </c>
      <c r="D47" s="7">
        <v>9.7699999999999995E-2</v>
      </c>
      <c r="E47" s="7">
        <v>39.85</v>
      </c>
      <c r="F47" s="7">
        <v>1.6</v>
      </c>
      <c r="G47" s="7">
        <v>8.6800000000000002E-2</v>
      </c>
      <c r="H47" s="7">
        <v>49.45</v>
      </c>
      <c r="I47" s="7">
        <v>2</v>
      </c>
      <c r="J47" s="7">
        <v>0.14699999999999999</v>
      </c>
      <c r="K47" s="7">
        <v>29.82</v>
      </c>
      <c r="L47" s="7">
        <v>1.24</v>
      </c>
      <c r="M47" s="7">
        <v>0.11799999999999999</v>
      </c>
      <c r="N47" s="7">
        <v>63.52</v>
      </c>
      <c r="O47" s="7">
        <v>2.65</v>
      </c>
      <c r="P47" s="7">
        <v>0.109</v>
      </c>
      <c r="Q47" s="7">
        <v>37.96</v>
      </c>
      <c r="R47" s="7">
        <v>1.56</v>
      </c>
      <c r="S47" s="7">
        <v>5.5100000000000003E-2</v>
      </c>
      <c r="T47" s="11">
        <f t="shared" si="2"/>
        <v>49.623333333333328</v>
      </c>
      <c r="U47" s="12">
        <f t="shared" si="3"/>
        <v>17.742816762472287</v>
      </c>
    </row>
    <row r="48" spans="1:21" x14ac:dyDescent="0.25">
      <c r="A48" s="17" t="s">
        <v>40</v>
      </c>
      <c r="B48" s="7">
        <v>7.06</v>
      </c>
      <c r="C48" s="7">
        <v>0.46</v>
      </c>
      <c r="D48" s="7">
        <v>0.2</v>
      </c>
      <c r="E48" s="7">
        <v>4.42</v>
      </c>
      <c r="F48" s="7">
        <v>0.33</v>
      </c>
      <c r="G48" s="7">
        <v>0.16800000000000001</v>
      </c>
      <c r="H48" s="7">
        <v>16.600000000000001</v>
      </c>
      <c r="I48" s="7">
        <v>1.08</v>
      </c>
      <c r="J48" s="7">
        <v>0.20100000000000001</v>
      </c>
      <c r="K48" s="7">
        <v>2.84</v>
      </c>
      <c r="L48" s="7">
        <v>0.24</v>
      </c>
      <c r="M48" s="7">
        <v>0.158</v>
      </c>
      <c r="N48" s="7">
        <v>3.87</v>
      </c>
      <c r="O48" s="7">
        <v>0.35</v>
      </c>
      <c r="P48" s="7">
        <v>0.184</v>
      </c>
      <c r="Q48" s="7">
        <v>2.14</v>
      </c>
      <c r="R48" s="7">
        <v>0.17</v>
      </c>
      <c r="S48" s="7">
        <v>0.104</v>
      </c>
      <c r="T48" s="11">
        <f t="shared" si="2"/>
        <v>6.1550000000000002</v>
      </c>
      <c r="U48" s="12">
        <f t="shared" si="3"/>
        <v>5.3899526899593484</v>
      </c>
    </row>
    <row r="49" spans="1:21" x14ac:dyDescent="0.25">
      <c r="A49" s="17" t="s">
        <v>41</v>
      </c>
      <c r="B49" s="7">
        <v>18.53</v>
      </c>
      <c r="C49" s="7">
        <v>3.7</v>
      </c>
      <c r="D49" s="7">
        <v>0.32</v>
      </c>
      <c r="E49" s="7">
        <v>22.35</v>
      </c>
      <c r="F49" s="7">
        <v>4.63</v>
      </c>
      <c r="G49" s="7">
        <v>0.247</v>
      </c>
      <c r="H49" s="7">
        <v>28.88</v>
      </c>
      <c r="I49" s="7">
        <v>6.2</v>
      </c>
      <c r="J49" s="7">
        <v>0.32900000000000001</v>
      </c>
      <c r="K49" s="7">
        <v>13.51</v>
      </c>
      <c r="L49" s="7">
        <v>3.02</v>
      </c>
      <c r="M49" s="7">
        <v>0.255</v>
      </c>
      <c r="N49" s="7">
        <v>15.97</v>
      </c>
      <c r="O49" s="7">
        <v>3.71</v>
      </c>
      <c r="P49" s="7">
        <v>0.21</v>
      </c>
      <c r="Q49" s="7">
        <v>14.06</v>
      </c>
      <c r="R49" s="7">
        <v>3.36</v>
      </c>
      <c r="S49" s="7">
        <v>0.14699999999999999</v>
      </c>
      <c r="T49" s="11">
        <f t="shared" si="2"/>
        <v>18.883333333333336</v>
      </c>
      <c r="U49" s="12">
        <f t="shared" si="3"/>
        <v>5.8770865798171306</v>
      </c>
    </row>
    <row r="50" spans="1:21" x14ac:dyDescent="0.25">
      <c r="A50" s="17" t="s">
        <v>42</v>
      </c>
      <c r="B50" s="7">
        <v>21.22</v>
      </c>
      <c r="C50" s="7">
        <v>0.69</v>
      </c>
      <c r="D50" s="7">
        <v>4.5900000000000003E-2</v>
      </c>
      <c r="E50" s="7">
        <v>31.33</v>
      </c>
      <c r="F50" s="7">
        <v>1.01</v>
      </c>
      <c r="G50" s="7">
        <v>1.4200000000000001E-2</v>
      </c>
      <c r="H50" s="7">
        <v>32.03</v>
      </c>
      <c r="I50" s="7">
        <v>1.04</v>
      </c>
      <c r="J50" s="7">
        <v>2.0500000000000001E-2</v>
      </c>
      <c r="K50" s="7">
        <v>28.55</v>
      </c>
      <c r="L50" s="7">
        <v>0.92</v>
      </c>
      <c r="M50" s="7">
        <v>2.5100000000000001E-2</v>
      </c>
      <c r="N50" s="7">
        <v>21.98</v>
      </c>
      <c r="O50" s="7">
        <v>0.75</v>
      </c>
      <c r="P50" s="7">
        <v>3.4799999999999998E-2</v>
      </c>
      <c r="Q50" s="7">
        <v>23.72</v>
      </c>
      <c r="R50" s="7">
        <v>0.76</v>
      </c>
      <c r="S50" s="7">
        <v>2.2599999999999999E-2</v>
      </c>
      <c r="T50" s="11">
        <f t="shared" si="2"/>
        <v>26.471666666666664</v>
      </c>
      <c r="U50" s="12">
        <f t="shared" si="3"/>
        <v>4.7779636527150977</v>
      </c>
    </row>
    <row r="51" spans="1:21" x14ac:dyDescent="0.25">
      <c r="A51" s="17" t="s">
        <v>43</v>
      </c>
      <c r="B51" s="7">
        <v>4.74</v>
      </c>
      <c r="C51" s="7">
        <v>1.04</v>
      </c>
      <c r="D51" s="7">
        <v>2.46</v>
      </c>
      <c r="E51" s="7">
        <v>6.47</v>
      </c>
      <c r="F51" s="7">
        <v>1.05</v>
      </c>
      <c r="G51" s="7">
        <v>1.92</v>
      </c>
      <c r="H51" s="7">
        <v>8.49</v>
      </c>
      <c r="I51" s="7">
        <v>1.31</v>
      </c>
      <c r="J51" s="7">
        <v>2.44</v>
      </c>
      <c r="K51" s="7">
        <v>3.64</v>
      </c>
      <c r="L51" s="7">
        <v>0.94</v>
      </c>
      <c r="M51" s="7">
        <v>2.16</v>
      </c>
      <c r="N51" s="7">
        <v>2.41</v>
      </c>
      <c r="O51" s="7">
        <v>0.95</v>
      </c>
      <c r="P51" s="7">
        <v>1.95</v>
      </c>
      <c r="Q51" s="7">
        <v>2.56</v>
      </c>
      <c r="R51" s="7">
        <v>0.59</v>
      </c>
      <c r="S51" s="7">
        <v>1.34</v>
      </c>
      <c r="T51" s="11">
        <f t="shared" si="2"/>
        <v>4.7183333333333337</v>
      </c>
      <c r="U51" s="12">
        <f t="shared" si="3"/>
        <v>2.3851156505852407</v>
      </c>
    </row>
    <row r="52" spans="1:21" x14ac:dyDescent="0.25">
      <c r="A52" s="17" t="s">
        <v>44</v>
      </c>
      <c r="B52" s="7">
        <v>0.47899999999999998</v>
      </c>
      <c r="C52" s="7">
        <v>3.7999999999999999E-2</v>
      </c>
      <c r="D52" s="7">
        <v>1.7500000000000002E-2</v>
      </c>
      <c r="E52" s="7">
        <v>0.30399999999999999</v>
      </c>
      <c r="F52" s="7">
        <v>2.7E-2</v>
      </c>
      <c r="G52" s="7">
        <v>9.58E-3</v>
      </c>
      <c r="H52" s="7">
        <v>0.49399999999999999</v>
      </c>
      <c r="I52" s="7">
        <v>4.2000000000000003E-2</v>
      </c>
      <c r="J52" s="7">
        <v>1.0500000000000001E-2</v>
      </c>
      <c r="K52" s="7">
        <v>0.183</v>
      </c>
      <c r="L52" s="7">
        <v>1.9E-2</v>
      </c>
      <c r="M52" s="7">
        <v>1.3599999999999999E-2</v>
      </c>
      <c r="N52" s="7">
        <v>3.4000000000000002E-2</v>
      </c>
      <c r="O52" s="7">
        <v>9.9000000000000008E-3</v>
      </c>
      <c r="P52" s="7">
        <v>1.32E-2</v>
      </c>
      <c r="Q52" s="7">
        <v>7.6100000000000001E-2</v>
      </c>
      <c r="R52" s="7">
        <v>8.5000000000000006E-3</v>
      </c>
      <c r="S52" s="7">
        <v>0</v>
      </c>
      <c r="T52" s="11">
        <f t="shared" si="2"/>
        <v>0.26168333333333332</v>
      </c>
      <c r="U52" s="12">
        <f t="shared" si="3"/>
        <v>0.19771707479797154</v>
      </c>
    </row>
    <row r="53" spans="1:21" x14ac:dyDescent="0.25">
      <c r="A53" s="17" t="s">
        <v>45</v>
      </c>
      <c r="B53" s="7">
        <v>0.56000000000000005</v>
      </c>
      <c r="C53" s="7">
        <v>0.05</v>
      </c>
      <c r="D53" s="7">
        <v>1.9599999999999999E-2</v>
      </c>
      <c r="E53" s="7">
        <v>9.9000000000000005E-2</v>
      </c>
      <c r="F53" s="7">
        <v>1.7000000000000001E-2</v>
      </c>
      <c r="G53" s="7">
        <v>1.66E-2</v>
      </c>
      <c r="H53" s="7">
        <v>1.71</v>
      </c>
      <c r="I53" s="7">
        <v>0.14000000000000001</v>
      </c>
      <c r="J53" s="7">
        <v>1.8599999999999998E-2</v>
      </c>
      <c r="K53" s="7">
        <v>0.08</v>
      </c>
      <c r="L53" s="7">
        <v>1.4999999999999999E-2</v>
      </c>
      <c r="M53" s="7">
        <v>1.3100000000000001E-2</v>
      </c>
      <c r="N53" s="7">
        <v>0.74199999999999999</v>
      </c>
      <c r="O53" s="7">
        <v>7.6999999999999999E-2</v>
      </c>
      <c r="P53" s="7">
        <v>0</v>
      </c>
      <c r="Q53" s="7">
        <v>0.73499999999999999</v>
      </c>
      <c r="R53" s="7">
        <v>6.6000000000000003E-2</v>
      </c>
      <c r="S53" s="7">
        <v>0</v>
      </c>
      <c r="T53" s="11">
        <f t="shared" si="2"/>
        <v>0.65433333333333332</v>
      </c>
      <c r="U53" s="12">
        <f t="shared" si="3"/>
        <v>0.59594921483853525</v>
      </c>
    </row>
    <row r="54" spans="1:21" x14ac:dyDescent="0.25">
      <c r="A54" s="17" t="s">
        <v>46</v>
      </c>
      <c r="B54" s="7">
        <v>0.21299999999999999</v>
      </c>
      <c r="C54" s="7">
        <v>1.7999999999999999E-2</v>
      </c>
      <c r="D54" s="7">
        <v>1.52E-2</v>
      </c>
      <c r="E54" s="7">
        <v>2.1899999999999999E-2</v>
      </c>
      <c r="F54" s="7">
        <v>7.0000000000000001E-3</v>
      </c>
      <c r="G54" s="7">
        <v>1.15E-2</v>
      </c>
      <c r="H54" s="7">
        <v>7.2999999999999995E-2</v>
      </c>
      <c r="I54" s="7">
        <v>1.2E-2</v>
      </c>
      <c r="J54" s="7">
        <v>1.7600000000000001E-2</v>
      </c>
      <c r="K54" s="7" t="s">
        <v>137</v>
      </c>
      <c r="L54" s="7">
        <v>6.1000000000000004E-3</v>
      </c>
      <c r="M54" s="7">
        <v>1.44E-2</v>
      </c>
      <c r="N54" s="7">
        <v>2.2200000000000001E-2</v>
      </c>
      <c r="O54" s="7">
        <v>8.3000000000000001E-3</v>
      </c>
      <c r="P54" s="7">
        <v>1.15E-2</v>
      </c>
      <c r="Q54" s="7">
        <v>2.6599999999999999E-2</v>
      </c>
      <c r="R54" s="7">
        <v>4.1000000000000003E-3</v>
      </c>
      <c r="S54" s="7">
        <v>0</v>
      </c>
      <c r="T54" s="11">
        <f t="shared" si="2"/>
        <v>7.1340000000000001E-2</v>
      </c>
      <c r="U54" s="12">
        <f t="shared" si="3"/>
        <v>8.2053385061190504E-2</v>
      </c>
    </row>
    <row r="55" spans="1:21" x14ac:dyDescent="0.25">
      <c r="A55" s="17" t="s">
        <v>47</v>
      </c>
      <c r="B55" s="7">
        <v>0.66300000000000003</v>
      </c>
      <c r="C55" s="7">
        <v>6.5000000000000002E-2</v>
      </c>
      <c r="D55" s="7">
        <v>4.48E-2</v>
      </c>
      <c r="E55" s="7">
        <v>0.878</v>
      </c>
      <c r="F55" s="7">
        <v>7.9000000000000001E-2</v>
      </c>
      <c r="G55" s="7">
        <v>2.93E-2</v>
      </c>
      <c r="H55" s="7">
        <v>2.1800000000000002</v>
      </c>
      <c r="I55" s="7">
        <v>0.15</v>
      </c>
      <c r="J55" s="7">
        <v>5.9799999999999999E-2</v>
      </c>
      <c r="K55" s="7">
        <v>0.85699999999999998</v>
      </c>
      <c r="L55" s="7">
        <v>7.6999999999999999E-2</v>
      </c>
      <c r="M55" s="7">
        <v>4.4699999999999997E-2</v>
      </c>
      <c r="N55" s="7">
        <v>0.9</v>
      </c>
      <c r="O55" s="7">
        <v>0.1</v>
      </c>
      <c r="P55" s="7">
        <v>6.2899999999999998E-2</v>
      </c>
      <c r="Q55" s="7">
        <v>0.85799999999999998</v>
      </c>
      <c r="R55" s="7">
        <v>6.2E-2</v>
      </c>
      <c r="S55" s="7">
        <v>1.6400000000000001E-2</v>
      </c>
      <c r="T55" s="11">
        <f t="shared" si="2"/>
        <v>1.056</v>
      </c>
      <c r="U55" s="12">
        <f t="shared" si="3"/>
        <v>0.55725218707511603</v>
      </c>
    </row>
    <row r="56" spans="1:21" x14ac:dyDescent="0.25">
      <c r="A56" s="17" t="s">
        <v>48</v>
      </c>
      <c r="B56" s="7" t="s">
        <v>137</v>
      </c>
      <c r="C56" s="7" t="s">
        <v>138</v>
      </c>
      <c r="D56" s="7" t="s">
        <v>138</v>
      </c>
      <c r="E56" s="7" t="s">
        <v>137</v>
      </c>
      <c r="F56" s="7" t="s">
        <v>138</v>
      </c>
      <c r="G56" s="7" t="s">
        <v>138</v>
      </c>
      <c r="H56" s="7" t="s">
        <v>137</v>
      </c>
      <c r="I56" s="7" t="s">
        <v>138</v>
      </c>
      <c r="J56" s="7" t="s">
        <v>138</v>
      </c>
      <c r="K56" s="7" t="s">
        <v>137</v>
      </c>
      <c r="L56" s="7" t="s">
        <v>138</v>
      </c>
      <c r="M56" s="7" t="s">
        <v>138</v>
      </c>
      <c r="N56" s="7">
        <v>3.6999999999999998E-2</v>
      </c>
      <c r="O56" s="7">
        <v>0.02</v>
      </c>
      <c r="P56" s="7">
        <v>2.8299999999999999E-2</v>
      </c>
      <c r="Q56" s="7" t="s">
        <v>137</v>
      </c>
      <c r="R56" s="7" t="s">
        <v>138</v>
      </c>
      <c r="S56" s="7" t="s">
        <v>138</v>
      </c>
      <c r="T56" s="11">
        <f t="shared" si="2"/>
        <v>3.6999999999999998E-2</v>
      </c>
      <c r="U56" s="12" t="s">
        <v>138</v>
      </c>
    </row>
    <row r="57" spans="1:21" x14ac:dyDescent="0.25">
      <c r="A57" s="17" t="s">
        <v>49</v>
      </c>
      <c r="B57" s="7" t="s">
        <v>137</v>
      </c>
      <c r="C57" s="7" t="s">
        <v>138</v>
      </c>
      <c r="D57" s="7" t="s">
        <v>138</v>
      </c>
      <c r="E57" s="7" t="s">
        <v>137</v>
      </c>
      <c r="F57" s="7" t="s">
        <v>138</v>
      </c>
      <c r="G57" s="7" t="s">
        <v>138</v>
      </c>
      <c r="H57" s="7" t="s">
        <v>137</v>
      </c>
      <c r="I57" s="7" t="s">
        <v>138</v>
      </c>
      <c r="J57" s="7" t="s">
        <v>138</v>
      </c>
      <c r="K57" s="7" t="s">
        <v>137</v>
      </c>
      <c r="L57" s="7" t="s">
        <v>138</v>
      </c>
      <c r="M57" s="7" t="s">
        <v>138</v>
      </c>
      <c r="N57" s="7" t="s">
        <v>137</v>
      </c>
      <c r="O57" s="7" t="s">
        <v>138</v>
      </c>
      <c r="P57" s="7" t="s">
        <v>138</v>
      </c>
      <c r="Q57" s="7" t="s">
        <v>137</v>
      </c>
      <c r="R57" s="7" t="s">
        <v>138</v>
      </c>
      <c r="S57" s="7" t="s">
        <v>138</v>
      </c>
      <c r="T57" s="11" t="s">
        <v>138</v>
      </c>
      <c r="U57" s="12" t="s">
        <v>138</v>
      </c>
    </row>
    <row r="58" spans="1:21" x14ac:dyDescent="0.25">
      <c r="A58" s="17" t="s">
        <v>50</v>
      </c>
      <c r="B58" s="7">
        <v>0.14099999999999999</v>
      </c>
      <c r="C58" s="7">
        <v>1.2999999999999999E-2</v>
      </c>
      <c r="D58" s="7">
        <v>0</v>
      </c>
      <c r="E58" s="7">
        <v>8.1000000000000003E-2</v>
      </c>
      <c r="F58" s="7">
        <v>1.0999999999999999E-2</v>
      </c>
      <c r="G58" s="7">
        <v>8.6499999999999997E-3</v>
      </c>
      <c r="H58" s="7">
        <v>0.25</v>
      </c>
      <c r="I58" s="7">
        <v>2.1999999999999999E-2</v>
      </c>
      <c r="J58" s="7">
        <v>1.77E-2</v>
      </c>
      <c r="K58" s="7">
        <v>1.9699999999999999E-2</v>
      </c>
      <c r="L58" s="7">
        <v>7.3000000000000001E-3</v>
      </c>
      <c r="M58" s="7">
        <v>1.46E-2</v>
      </c>
      <c r="N58" s="7">
        <v>1.9900000000000001E-2</v>
      </c>
      <c r="O58" s="7">
        <v>8.0999999999999996E-3</v>
      </c>
      <c r="P58" s="7">
        <v>1.1900000000000001E-2</v>
      </c>
      <c r="Q58" s="7">
        <v>8.3999999999999995E-3</v>
      </c>
      <c r="R58" s="7">
        <v>2.8E-3</v>
      </c>
      <c r="S58" s="7">
        <v>4.3800000000000002E-3</v>
      </c>
      <c r="T58" s="11">
        <f t="shared" si="2"/>
        <v>8.6666666666666656E-2</v>
      </c>
      <c r="U58" s="12">
        <f t="shared" si="3"/>
        <v>9.4583289574145524E-2</v>
      </c>
    </row>
    <row r="59" spans="1:21" x14ac:dyDescent="0.25">
      <c r="A59" s="17" t="s">
        <v>51</v>
      </c>
      <c r="B59" s="7">
        <v>13.48</v>
      </c>
      <c r="C59" s="7">
        <v>0.69</v>
      </c>
      <c r="D59" s="7">
        <v>0.21</v>
      </c>
      <c r="E59" s="7">
        <v>7.44</v>
      </c>
      <c r="F59" s="7">
        <v>0.41</v>
      </c>
      <c r="G59" s="7">
        <v>0.156</v>
      </c>
      <c r="H59" s="7">
        <v>24.12</v>
      </c>
      <c r="I59" s="7">
        <v>1.29</v>
      </c>
      <c r="J59" s="7">
        <v>0.20799999999999999</v>
      </c>
      <c r="K59" s="7">
        <v>5.16</v>
      </c>
      <c r="L59" s="7">
        <v>0.31</v>
      </c>
      <c r="M59" s="7">
        <v>0.18099999999999999</v>
      </c>
      <c r="N59" s="7">
        <v>1.1100000000000001</v>
      </c>
      <c r="O59" s="7">
        <v>0.12</v>
      </c>
      <c r="P59" s="7">
        <v>0.154</v>
      </c>
      <c r="Q59" s="7">
        <v>1.75</v>
      </c>
      <c r="R59" s="7">
        <v>0.12</v>
      </c>
      <c r="S59" s="7">
        <v>0.106</v>
      </c>
      <c r="T59" s="11">
        <f t="shared" si="2"/>
        <v>8.8433333333333337</v>
      </c>
      <c r="U59" s="12">
        <f t="shared" si="3"/>
        <v>8.7238905693885602</v>
      </c>
    </row>
    <row r="60" spans="1:21" x14ac:dyDescent="0.25">
      <c r="A60" s="17" t="s">
        <v>52</v>
      </c>
      <c r="B60" s="7">
        <v>4.99</v>
      </c>
      <c r="C60" s="7">
        <v>0.37</v>
      </c>
      <c r="D60" s="7">
        <v>0.107</v>
      </c>
      <c r="E60" s="7">
        <v>11.69</v>
      </c>
      <c r="F60" s="7">
        <v>0.87</v>
      </c>
      <c r="G60" s="7">
        <v>8.4400000000000003E-2</v>
      </c>
      <c r="H60" s="7">
        <v>6.61</v>
      </c>
      <c r="I60" s="7">
        <v>0.52</v>
      </c>
      <c r="J60" s="7">
        <v>0.14899999999999999</v>
      </c>
      <c r="K60" s="7">
        <v>4.26</v>
      </c>
      <c r="L60" s="7">
        <v>0.35</v>
      </c>
      <c r="M60" s="7">
        <v>0.11600000000000001</v>
      </c>
      <c r="N60" s="7">
        <v>0.35199999999999998</v>
      </c>
      <c r="O60" s="7">
        <v>6.5000000000000002E-2</v>
      </c>
      <c r="P60" s="7">
        <v>7.8899999999999998E-2</v>
      </c>
      <c r="Q60" s="7">
        <v>0.85399999999999998</v>
      </c>
      <c r="R60" s="7">
        <v>8.5000000000000006E-2</v>
      </c>
      <c r="S60" s="7">
        <v>6.0299999999999999E-2</v>
      </c>
      <c r="T60" s="11">
        <f t="shared" si="2"/>
        <v>4.7926666666666664</v>
      </c>
      <c r="U60" s="12">
        <f t="shared" si="3"/>
        <v>4.1576723616305644</v>
      </c>
    </row>
    <row r="61" spans="1:21" x14ac:dyDescent="0.25">
      <c r="A61" s="17" t="s">
        <v>53</v>
      </c>
      <c r="B61" s="7">
        <v>2.11</v>
      </c>
      <c r="C61" s="7">
        <v>0.15</v>
      </c>
      <c r="D61" s="7">
        <v>6.6100000000000004E-3</v>
      </c>
      <c r="E61" s="7">
        <v>1.232</v>
      </c>
      <c r="F61" s="7">
        <v>9.0999999999999998E-2</v>
      </c>
      <c r="G61" s="7">
        <v>6.8599999999999998E-3</v>
      </c>
      <c r="H61" s="7">
        <v>2.9</v>
      </c>
      <c r="I61" s="7">
        <v>0.21</v>
      </c>
      <c r="J61" s="7">
        <v>1.09E-2</v>
      </c>
      <c r="K61" s="7">
        <v>0.71</v>
      </c>
      <c r="L61" s="7">
        <v>5.7000000000000002E-2</v>
      </c>
      <c r="M61" s="7">
        <v>0</v>
      </c>
      <c r="N61" s="7">
        <v>0.19600000000000001</v>
      </c>
      <c r="O61" s="7">
        <v>2.1999999999999999E-2</v>
      </c>
      <c r="P61" s="7">
        <v>6.1199999999999996E-3</v>
      </c>
      <c r="Q61" s="7">
        <v>0.44600000000000001</v>
      </c>
      <c r="R61" s="7">
        <v>3.7999999999999999E-2</v>
      </c>
      <c r="S61" s="7">
        <v>0</v>
      </c>
      <c r="T61" s="11">
        <f t="shared" si="2"/>
        <v>1.2656666666666665</v>
      </c>
      <c r="U61" s="12">
        <f t="shared" si="3"/>
        <v>1.0497507640705328</v>
      </c>
    </row>
    <row r="62" spans="1:21" x14ac:dyDescent="0.25">
      <c r="A62" s="17" t="s">
        <v>54</v>
      </c>
      <c r="B62" s="7">
        <v>1.536</v>
      </c>
      <c r="C62" s="7">
        <v>7.5999999999999998E-2</v>
      </c>
      <c r="D62" s="7">
        <v>0</v>
      </c>
      <c r="E62" s="7">
        <v>1.0960000000000001</v>
      </c>
      <c r="F62" s="7">
        <v>5.8999999999999997E-2</v>
      </c>
      <c r="G62" s="7">
        <v>6.1900000000000002E-3</v>
      </c>
      <c r="H62" s="7">
        <v>1.714</v>
      </c>
      <c r="I62" s="7">
        <v>0.09</v>
      </c>
      <c r="J62" s="7">
        <v>2.7900000000000001E-2</v>
      </c>
      <c r="K62" s="7">
        <v>0.5</v>
      </c>
      <c r="L62" s="7">
        <v>3.1E-2</v>
      </c>
      <c r="M62" s="7">
        <v>5.45E-3</v>
      </c>
      <c r="N62" s="7">
        <v>0.115</v>
      </c>
      <c r="O62" s="7">
        <v>1.4E-2</v>
      </c>
      <c r="P62" s="7">
        <v>3.5500000000000002E-3</v>
      </c>
      <c r="Q62" s="7">
        <v>0.3</v>
      </c>
      <c r="R62" s="7">
        <v>1.9E-2</v>
      </c>
      <c r="S62" s="7">
        <v>5.9800000000000001E-3</v>
      </c>
      <c r="T62" s="11">
        <f t="shared" si="2"/>
        <v>0.87683333333333335</v>
      </c>
      <c r="U62" s="12">
        <f t="shared" si="3"/>
        <v>0.66910579631824041</v>
      </c>
    </row>
    <row r="63" spans="1:21" x14ac:dyDescent="0.25">
      <c r="A63" s="17" t="s">
        <v>55</v>
      </c>
      <c r="B63" s="7">
        <v>0.26500000000000001</v>
      </c>
      <c r="C63" s="7">
        <v>4.3999999999999997E-2</v>
      </c>
      <c r="D63" s="7">
        <v>6.9699999999999998E-2</v>
      </c>
      <c r="E63" s="7">
        <v>0.23</v>
      </c>
      <c r="F63" s="7">
        <v>3.5000000000000003E-2</v>
      </c>
      <c r="G63" s="7">
        <v>2.2800000000000001E-2</v>
      </c>
      <c r="H63" s="7">
        <v>0.40300000000000002</v>
      </c>
      <c r="I63" s="7">
        <v>5.6000000000000001E-2</v>
      </c>
      <c r="J63" s="7">
        <v>6.6000000000000003E-2</v>
      </c>
      <c r="K63" s="7">
        <v>0.13700000000000001</v>
      </c>
      <c r="L63" s="7">
        <v>2.7E-2</v>
      </c>
      <c r="M63" s="7">
        <v>2.8500000000000001E-2</v>
      </c>
      <c r="N63" s="7" t="s">
        <v>137</v>
      </c>
      <c r="O63" s="7" t="s">
        <v>138</v>
      </c>
      <c r="P63" s="7" t="s">
        <v>138</v>
      </c>
      <c r="Q63" s="7">
        <v>7.0000000000000007E-2</v>
      </c>
      <c r="R63" s="7">
        <v>1.2999999999999999E-2</v>
      </c>
      <c r="S63" s="7">
        <v>0</v>
      </c>
      <c r="T63" s="11">
        <f t="shared" si="2"/>
        <v>0.22100000000000003</v>
      </c>
      <c r="U63" s="12">
        <f t="shared" si="3"/>
        <v>0.12747352666338213</v>
      </c>
    </row>
    <row r="64" spans="1:21" x14ac:dyDescent="0.25">
      <c r="A64" s="17" t="s">
        <v>56</v>
      </c>
      <c r="B64" s="7">
        <v>5.5E-2</v>
      </c>
      <c r="C64" s="7">
        <v>1.2E-2</v>
      </c>
      <c r="D64" s="7">
        <v>0</v>
      </c>
      <c r="E64" s="7" t="s">
        <v>137</v>
      </c>
      <c r="F64" s="7" t="s">
        <v>138</v>
      </c>
      <c r="G64" s="7" t="s">
        <v>138</v>
      </c>
      <c r="H64" s="7">
        <v>8.5000000000000006E-2</v>
      </c>
      <c r="I64" s="7">
        <v>2.1999999999999999E-2</v>
      </c>
      <c r="J64" s="7">
        <v>3.1E-2</v>
      </c>
      <c r="K64" s="7" t="s">
        <v>137</v>
      </c>
      <c r="L64" s="7" t="s">
        <v>138</v>
      </c>
      <c r="M64" s="7" t="s">
        <v>138</v>
      </c>
      <c r="N64" s="7">
        <v>4.1000000000000002E-2</v>
      </c>
      <c r="O64" s="7">
        <v>1.7000000000000001E-2</v>
      </c>
      <c r="P64" s="7">
        <v>1.7600000000000001E-2</v>
      </c>
      <c r="Q64" s="7">
        <v>4.53E-2</v>
      </c>
      <c r="R64" s="7">
        <v>9.2999999999999992E-3</v>
      </c>
      <c r="S64" s="7">
        <v>0</v>
      </c>
      <c r="T64" s="11">
        <f t="shared" si="2"/>
        <v>5.6575000000000007E-2</v>
      </c>
      <c r="U64" s="12">
        <f t="shared" si="3"/>
        <v>1.9834040603635618E-2</v>
      </c>
    </row>
    <row r="65" spans="1:21" x14ac:dyDescent="0.25">
      <c r="A65" s="17" t="s">
        <v>57</v>
      </c>
      <c r="B65" s="7">
        <v>36.869999999999997</v>
      </c>
      <c r="C65" s="7">
        <v>1.34</v>
      </c>
      <c r="D65" s="7">
        <v>4.1000000000000002E-2</v>
      </c>
      <c r="E65" s="7">
        <v>29.56</v>
      </c>
      <c r="F65" s="7">
        <v>1.1000000000000001</v>
      </c>
      <c r="G65" s="7">
        <v>1.5599999999999999E-2</v>
      </c>
      <c r="H65" s="7">
        <v>19.059999999999999</v>
      </c>
      <c r="I65" s="7">
        <v>0.74</v>
      </c>
      <c r="J65" s="7">
        <v>5.96E-2</v>
      </c>
      <c r="K65" s="7">
        <v>19.850000000000001</v>
      </c>
      <c r="L65" s="7">
        <v>0.77</v>
      </c>
      <c r="M65" s="7">
        <v>4.3700000000000003E-2</v>
      </c>
      <c r="N65" s="7">
        <v>7.1</v>
      </c>
      <c r="O65" s="7">
        <v>0.34</v>
      </c>
      <c r="P65" s="7">
        <v>4.4200000000000003E-2</v>
      </c>
      <c r="Q65" s="7">
        <v>9.68</v>
      </c>
      <c r="R65" s="7">
        <v>0.38</v>
      </c>
      <c r="S65" s="7">
        <v>2.1600000000000001E-2</v>
      </c>
      <c r="T65" s="11">
        <f t="shared" si="2"/>
        <v>20.353333333333335</v>
      </c>
      <c r="U65" s="12">
        <f t="shared" si="3"/>
        <v>11.393506337676147</v>
      </c>
    </row>
    <row r="66" spans="1:21" x14ac:dyDescent="0.25">
      <c r="A66" s="17" t="s">
        <v>58</v>
      </c>
      <c r="B66" s="7" t="s">
        <v>137</v>
      </c>
      <c r="C66" s="7" t="s">
        <v>138</v>
      </c>
      <c r="D66" s="7" t="s">
        <v>138</v>
      </c>
      <c r="E66" s="7" t="s">
        <v>137</v>
      </c>
      <c r="F66" s="7" t="s">
        <v>138</v>
      </c>
      <c r="G66" s="7" t="s">
        <v>138</v>
      </c>
      <c r="H66" s="7">
        <v>4.5999999999999999E-2</v>
      </c>
      <c r="I66" s="7">
        <v>0.02</v>
      </c>
      <c r="J66" s="7">
        <v>3.1E-2</v>
      </c>
      <c r="K66" s="7" t="s">
        <v>137</v>
      </c>
      <c r="L66" s="7" t="s">
        <v>138</v>
      </c>
      <c r="M66" s="7" t="s">
        <v>138</v>
      </c>
      <c r="N66" s="7" t="s">
        <v>137</v>
      </c>
      <c r="O66" s="7" t="s">
        <v>138</v>
      </c>
      <c r="P66" s="7" t="s">
        <v>138</v>
      </c>
      <c r="Q66" s="7" t="s">
        <v>137</v>
      </c>
      <c r="R66" s="7" t="s">
        <v>138</v>
      </c>
      <c r="S66" s="7" t="s">
        <v>138</v>
      </c>
      <c r="T66" s="11">
        <f t="shared" si="2"/>
        <v>4.5999999999999999E-2</v>
      </c>
      <c r="U66" s="12" t="s">
        <v>138</v>
      </c>
    </row>
    <row r="67" spans="1:21" x14ac:dyDescent="0.25">
      <c r="A67" s="17" t="s">
        <v>59</v>
      </c>
      <c r="B67" s="7">
        <v>1.79</v>
      </c>
      <c r="C67" s="7">
        <v>0.12</v>
      </c>
      <c r="D67" s="7">
        <v>6.7699999999999996E-2</v>
      </c>
      <c r="E67" s="7">
        <v>4.43</v>
      </c>
      <c r="F67" s="7">
        <v>0.28000000000000003</v>
      </c>
      <c r="G67" s="7">
        <v>2.9000000000000001E-2</v>
      </c>
      <c r="H67" s="7">
        <v>3.84</v>
      </c>
      <c r="I67" s="7">
        <v>0.25</v>
      </c>
      <c r="J67" s="7">
        <v>2.58E-2</v>
      </c>
      <c r="K67" s="7">
        <v>1.86</v>
      </c>
      <c r="L67" s="7">
        <v>0.13</v>
      </c>
      <c r="M67" s="7">
        <v>0</v>
      </c>
      <c r="N67" s="7">
        <v>0.54800000000000004</v>
      </c>
      <c r="O67" s="7">
        <v>6.3E-2</v>
      </c>
      <c r="P67" s="7">
        <v>3.1800000000000002E-2</v>
      </c>
      <c r="Q67" s="7">
        <v>0.58499999999999996</v>
      </c>
      <c r="R67" s="7">
        <v>0.05</v>
      </c>
      <c r="S67" s="7">
        <v>3.44E-2</v>
      </c>
      <c r="T67" s="11">
        <f t="shared" si="2"/>
        <v>2.1754999999999995</v>
      </c>
      <c r="U67" s="12">
        <f t="shared" si="3"/>
        <v>1.6297194543847111</v>
      </c>
    </row>
    <row r="68" spans="1:21" x14ac:dyDescent="0.25">
      <c r="A68" s="17" t="s">
        <v>60</v>
      </c>
      <c r="B68" s="7" t="s">
        <v>137</v>
      </c>
      <c r="C68" s="7" t="s">
        <v>138</v>
      </c>
      <c r="D68" s="7" t="s">
        <v>138</v>
      </c>
      <c r="E68" s="7">
        <v>6.4000000000000001E-2</v>
      </c>
      <c r="F68" s="7">
        <v>1.4E-2</v>
      </c>
      <c r="G68" s="7">
        <v>2.0400000000000001E-2</v>
      </c>
      <c r="H68" s="7">
        <v>4.9000000000000002E-2</v>
      </c>
      <c r="I68" s="7">
        <v>1.4999999999999999E-2</v>
      </c>
      <c r="J68" s="7">
        <v>2.7199999999999998E-2</v>
      </c>
      <c r="K68" s="7" t="s">
        <v>137</v>
      </c>
      <c r="L68" s="7" t="s">
        <v>138</v>
      </c>
      <c r="M68" s="7" t="s">
        <v>138</v>
      </c>
      <c r="N68" s="7" t="s">
        <v>137</v>
      </c>
      <c r="O68" s="7" t="s">
        <v>138</v>
      </c>
      <c r="P68" s="7" t="s">
        <v>138</v>
      </c>
      <c r="Q68" s="7" t="s">
        <v>137</v>
      </c>
      <c r="R68" s="7" t="s">
        <v>138</v>
      </c>
      <c r="S68" s="7" t="s">
        <v>138</v>
      </c>
      <c r="T68" s="11">
        <f t="shared" si="2"/>
        <v>5.6500000000000002E-2</v>
      </c>
      <c r="U68" s="12">
        <f t="shared" si="3"/>
        <v>1.0606601717798201E-2</v>
      </c>
    </row>
    <row r="69" spans="1:21" x14ac:dyDescent="0.25">
      <c r="A69" s="17" t="s">
        <v>61</v>
      </c>
      <c r="B69" s="7">
        <v>0.29099999999999998</v>
      </c>
      <c r="C69" s="7">
        <v>3.2000000000000001E-2</v>
      </c>
      <c r="D69" s="7">
        <v>2.1700000000000001E-2</v>
      </c>
      <c r="E69" s="7">
        <v>3.8100000000000002E-2</v>
      </c>
      <c r="F69" s="7">
        <v>8.5000000000000006E-3</v>
      </c>
      <c r="G69" s="7">
        <v>8.2500000000000004E-3</v>
      </c>
      <c r="H69" s="7">
        <v>0.13600000000000001</v>
      </c>
      <c r="I69" s="7">
        <v>1.9E-2</v>
      </c>
      <c r="J69" s="7">
        <v>0</v>
      </c>
      <c r="K69" s="7" t="s">
        <v>137</v>
      </c>
      <c r="L69" s="7" t="s">
        <v>138</v>
      </c>
      <c r="M69" s="7" t="s">
        <v>138</v>
      </c>
      <c r="N69" s="7">
        <v>2.8000000000000001E-2</v>
      </c>
      <c r="O69" s="7">
        <v>0.01</v>
      </c>
      <c r="P69" s="7">
        <v>1.24E-2</v>
      </c>
      <c r="Q69" s="7">
        <v>3.6400000000000002E-2</v>
      </c>
      <c r="R69" s="7">
        <v>6.8999999999999999E-3</v>
      </c>
      <c r="S69" s="7">
        <v>7.6699999999999997E-3</v>
      </c>
      <c r="T69" s="11">
        <f t="shared" si="2"/>
        <v>0.10590000000000002</v>
      </c>
      <c r="U69" s="12">
        <f t="shared" si="3"/>
        <v>0.11254279186158479</v>
      </c>
    </row>
    <row r="70" spans="1:21" ht="13.8" thickBot="1" x14ac:dyDescent="0.3">
      <c r="A70" s="18" t="s">
        <v>62</v>
      </c>
      <c r="B70" s="8">
        <v>4.09</v>
      </c>
      <c r="C70" s="8">
        <v>0.14000000000000001</v>
      </c>
      <c r="D70" s="8">
        <v>9.2599999999999991E-3</v>
      </c>
      <c r="E70" s="8">
        <v>2.4940000000000002</v>
      </c>
      <c r="F70" s="8">
        <v>9.5000000000000001E-2</v>
      </c>
      <c r="G70" s="8">
        <v>1.29E-2</v>
      </c>
      <c r="H70" s="8">
        <v>5.36</v>
      </c>
      <c r="I70" s="8">
        <v>0.19</v>
      </c>
      <c r="J70" s="8">
        <v>0</v>
      </c>
      <c r="K70" s="8">
        <v>1.2669999999999999</v>
      </c>
      <c r="L70" s="8">
        <v>5.5E-2</v>
      </c>
      <c r="M70" s="8">
        <v>1.2E-2</v>
      </c>
      <c r="N70" s="8">
        <v>0.54700000000000004</v>
      </c>
      <c r="O70" s="8">
        <v>3.6999999999999998E-2</v>
      </c>
      <c r="P70" s="8">
        <v>9.9299999999999996E-3</v>
      </c>
      <c r="Q70" s="8">
        <v>2.0289999999999999</v>
      </c>
      <c r="R70" s="8">
        <v>7.2999999999999995E-2</v>
      </c>
      <c r="S70" s="8">
        <v>5.9300000000000004E-3</v>
      </c>
      <c r="T70" s="13">
        <f t="shared" si="2"/>
        <v>2.6311666666666667</v>
      </c>
      <c r="U70" s="14">
        <f t="shared" si="3"/>
        <v>1.7978235082083747</v>
      </c>
    </row>
    <row r="71" spans="1:21" ht="13.8" thickBot="1" x14ac:dyDescent="0.3"/>
    <row r="72" spans="1:21" x14ac:dyDescent="0.25">
      <c r="A72" s="9"/>
      <c r="B72" s="6" t="s">
        <v>14</v>
      </c>
      <c r="C72" s="6" t="s">
        <v>63</v>
      </c>
      <c r="D72" s="6" t="s">
        <v>85</v>
      </c>
      <c r="E72" s="6" t="s">
        <v>15</v>
      </c>
      <c r="F72" s="6" t="s">
        <v>63</v>
      </c>
      <c r="G72" s="6" t="s">
        <v>85</v>
      </c>
      <c r="H72" s="6" t="s">
        <v>16</v>
      </c>
      <c r="I72" s="6" t="s">
        <v>63</v>
      </c>
      <c r="J72" s="6" t="s">
        <v>85</v>
      </c>
      <c r="K72" s="6" t="s">
        <v>17</v>
      </c>
      <c r="L72" s="6" t="s">
        <v>63</v>
      </c>
      <c r="M72" s="6" t="s">
        <v>85</v>
      </c>
      <c r="N72" s="6" t="s">
        <v>93</v>
      </c>
      <c r="O72" s="6" t="s">
        <v>63</v>
      </c>
      <c r="P72" s="6" t="s">
        <v>85</v>
      </c>
      <c r="Q72" s="9" t="s">
        <v>139</v>
      </c>
      <c r="R72" s="10" t="s">
        <v>140</v>
      </c>
    </row>
    <row r="73" spans="1:21" x14ac:dyDescent="0.25">
      <c r="A73" s="17" t="s">
        <v>30</v>
      </c>
      <c r="B73" s="7">
        <v>43.83</v>
      </c>
      <c r="C73" s="7">
        <v>3.48</v>
      </c>
      <c r="D73" s="7">
        <v>5.3199999999999997E-2</v>
      </c>
      <c r="E73" s="7">
        <v>30.97</v>
      </c>
      <c r="F73" s="7">
        <v>2.52</v>
      </c>
      <c r="G73" s="7">
        <v>4.3200000000000002E-2</v>
      </c>
      <c r="H73" s="7">
        <v>59.82</v>
      </c>
      <c r="I73" s="7">
        <v>5.01</v>
      </c>
      <c r="J73" s="7">
        <v>3.2800000000000003E-2</v>
      </c>
      <c r="K73" s="7">
        <v>48.99</v>
      </c>
      <c r="L73" s="7">
        <v>4.24</v>
      </c>
      <c r="M73" s="7">
        <v>3.2000000000000001E-2</v>
      </c>
      <c r="N73" s="7">
        <v>27.28</v>
      </c>
      <c r="O73" s="7">
        <v>2.54</v>
      </c>
      <c r="P73" s="7">
        <v>2.41E-2</v>
      </c>
      <c r="Q73" s="11">
        <f>AVERAGE(B73,E73,H73,K73,N73)</f>
        <v>42.178000000000004</v>
      </c>
      <c r="R73" s="12">
        <f>STDEV(B73,E73,H73,K73,N73)</f>
        <v>13.303592371987326</v>
      </c>
    </row>
    <row r="74" spans="1:21" x14ac:dyDescent="0.25">
      <c r="A74" s="17" t="s">
        <v>31</v>
      </c>
      <c r="B74" s="7">
        <v>213.8</v>
      </c>
      <c r="C74" s="7">
        <v>14.32</v>
      </c>
      <c r="D74" s="7">
        <v>0.13400000000000001</v>
      </c>
      <c r="E74" s="7">
        <v>220.36</v>
      </c>
      <c r="F74" s="7">
        <v>15.09</v>
      </c>
      <c r="G74" s="7">
        <v>0.108</v>
      </c>
      <c r="H74" s="7">
        <v>212.74</v>
      </c>
      <c r="I74" s="7">
        <v>14.96</v>
      </c>
      <c r="J74" s="7">
        <v>0.11600000000000001</v>
      </c>
      <c r="K74" s="7">
        <v>227.17</v>
      </c>
      <c r="L74" s="7">
        <v>16.46</v>
      </c>
      <c r="M74" s="7">
        <v>0.105</v>
      </c>
      <c r="N74" s="7">
        <v>206.55</v>
      </c>
      <c r="O74" s="7">
        <v>16</v>
      </c>
      <c r="P74" s="7">
        <v>9.9500000000000005E-2</v>
      </c>
      <c r="Q74" s="11">
        <f t="shared" ref="Q74:Q105" si="4">AVERAGE(B74,E74,H74,K74,N74)</f>
        <v>216.12400000000002</v>
      </c>
      <c r="R74" s="12">
        <f t="shared" ref="R74:R105" si="5">STDEV(B74,E74,H74,K74,N74)</f>
        <v>7.8814928788903869</v>
      </c>
    </row>
    <row r="75" spans="1:21" x14ac:dyDescent="0.25">
      <c r="A75" s="17" t="s">
        <v>32</v>
      </c>
      <c r="B75" s="7">
        <v>347.44</v>
      </c>
      <c r="C75" s="7">
        <v>38.450000000000003</v>
      </c>
      <c r="D75" s="7">
        <v>73.23</v>
      </c>
      <c r="E75" s="7">
        <v>248.36</v>
      </c>
      <c r="F75" s="7">
        <v>31.62</v>
      </c>
      <c r="G75" s="7">
        <v>65.84</v>
      </c>
      <c r="H75" s="7">
        <v>838.54</v>
      </c>
      <c r="I75" s="7">
        <v>69.25</v>
      </c>
      <c r="J75" s="7">
        <v>74.89</v>
      </c>
      <c r="K75" s="7">
        <v>1343.76</v>
      </c>
      <c r="L75" s="7">
        <v>105.56</v>
      </c>
      <c r="M75" s="7">
        <v>67.400000000000006</v>
      </c>
      <c r="N75" s="7">
        <v>1021.18</v>
      </c>
      <c r="O75" s="7">
        <v>85.76</v>
      </c>
      <c r="P75" s="7">
        <v>62.14</v>
      </c>
      <c r="Q75" s="11">
        <f t="shared" si="4"/>
        <v>759.85599999999999</v>
      </c>
      <c r="R75" s="12">
        <f t="shared" si="5"/>
        <v>460.20115197595931</v>
      </c>
    </row>
    <row r="76" spans="1:21" x14ac:dyDescent="0.25">
      <c r="A76" s="17" t="s">
        <v>33</v>
      </c>
      <c r="B76" s="7">
        <v>6.23</v>
      </c>
      <c r="C76" s="7">
        <v>0.49</v>
      </c>
      <c r="D76" s="7">
        <v>4.9500000000000002E-2</v>
      </c>
      <c r="E76" s="7">
        <v>6.37</v>
      </c>
      <c r="F76" s="7">
        <v>0.52</v>
      </c>
      <c r="G76" s="7">
        <v>4.4200000000000003E-2</v>
      </c>
      <c r="H76" s="7">
        <v>6.77</v>
      </c>
      <c r="I76" s="7">
        <v>0.56999999999999995</v>
      </c>
      <c r="J76" s="7">
        <v>4.9700000000000001E-2</v>
      </c>
      <c r="K76" s="7">
        <v>7.61</v>
      </c>
      <c r="L76" s="7">
        <v>0.66</v>
      </c>
      <c r="M76" s="7">
        <v>4.3799999999999999E-2</v>
      </c>
      <c r="N76" s="7">
        <v>3.15</v>
      </c>
      <c r="O76" s="7">
        <v>0.3</v>
      </c>
      <c r="P76" s="7">
        <v>4.02E-2</v>
      </c>
      <c r="Q76" s="11">
        <f t="shared" si="4"/>
        <v>6.0259999999999998</v>
      </c>
      <c r="R76" s="12">
        <f t="shared" si="5"/>
        <v>1.6951342129754803</v>
      </c>
    </row>
    <row r="77" spans="1:21" x14ac:dyDescent="0.25">
      <c r="A77" s="17" t="s">
        <v>34</v>
      </c>
      <c r="B77" s="7">
        <v>284.26</v>
      </c>
      <c r="C77" s="7">
        <v>25.41</v>
      </c>
      <c r="D77" s="7">
        <v>0.65600000000000003</v>
      </c>
      <c r="E77" s="7">
        <v>241.79</v>
      </c>
      <c r="F77" s="7">
        <v>22.17</v>
      </c>
      <c r="G77" s="7">
        <v>0.498</v>
      </c>
      <c r="H77" s="7">
        <v>252.15</v>
      </c>
      <c r="I77" s="7">
        <v>23.84</v>
      </c>
      <c r="J77" s="7">
        <v>0.57399999999999995</v>
      </c>
      <c r="K77" s="7">
        <v>316.5</v>
      </c>
      <c r="L77" s="7">
        <v>30.9</v>
      </c>
      <c r="M77" s="7">
        <v>0.93799999999999994</v>
      </c>
      <c r="N77" s="7">
        <v>124.17</v>
      </c>
      <c r="O77" s="7">
        <v>13.12</v>
      </c>
      <c r="P77" s="7">
        <v>0.45400000000000001</v>
      </c>
      <c r="Q77" s="11">
        <f t="shared" si="4"/>
        <v>243.77399999999997</v>
      </c>
      <c r="R77" s="12">
        <f t="shared" si="5"/>
        <v>72.985268582091393</v>
      </c>
    </row>
    <row r="78" spans="1:21" x14ac:dyDescent="0.25">
      <c r="A78" s="17" t="s">
        <v>35</v>
      </c>
      <c r="B78" s="7">
        <v>627.76</v>
      </c>
      <c r="C78" s="7">
        <v>39.28</v>
      </c>
      <c r="D78" s="7">
        <v>3.6799999999999999E-2</v>
      </c>
      <c r="E78" s="7">
        <v>611.5</v>
      </c>
      <c r="F78" s="7">
        <v>39.14</v>
      </c>
      <c r="G78" s="7">
        <v>3.8399999999999997E-2</v>
      </c>
      <c r="H78" s="7">
        <v>570.30999999999995</v>
      </c>
      <c r="I78" s="7">
        <v>37.479999999999997</v>
      </c>
      <c r="J78" s="7">
        <v>4.48E-2</v>
      </c>
      <c r="K78" s="7">
        <v>655.34</v>
      </c>
      <c r="L78" s="7">
        <v>44.37</v>
      </c>
      <c r="M78" s="7">
        <v>3.5099999999999999E-2</v>
      </c>
      <c r="N78" s="7">
        <v>573.74</v>
      </c>
      <c r="O78" s="7">
        <v>41.5</v>
      </c>
      <c r="P78" s="7">
        <v>3.3399999999999999E-2</v>
      </c>
      <c r="Q78" s="11">
        <f t="shared" si="4"/>
        <v>607.7299999999999</v>
      </c>
      <c r="R78" s="12">
        <f t="shared" si="5"/>
        <v>36.185986237768915</v>
      </c>
    </row>
    <row r="79" spans="1:21" x14ac:dyDescent="0.25">
      <c r="A79" s="17" t="s">
        <v>36</v>
      </c>
      <c r="B79" s="7">
        <v>9.5</v>
      </c>
      <c r="C79" s="7">
        <v>1.1599999999999999</v>
      </c>
      <c r="D79" s="7">
        <v>2.57</v>
      </c>
      <c r="E79" s="7">
        <v>9.6</v>
      </c>
      <c r="F79" s="7">
        <v>1.06</v>
      </c>
      <c r="G79" s="7">
        <v>2.31</v>
      </c>
      <c r="H79" s="7">
        <v>16.420000000000002</v>
      </c>
      <c r="I79" s="7">
        <v>1.37</v>
      </c>
      <c r="J79" s="7">
        <v>2.52</v>
      </c>
      <c r="K79" s="7">
        <v>13.18</v>
      </c>
      <c r="L79" s="7">
        <v>1.23</v>
      </c>
      <c r="M79" s="7">
        <v>2.2400000000000002</v>
      </c>
      <c r="N79" s="7">
        <v>2.81</v>
      </c>
      <c r="O79" s="7">
        <v>0.89</v>
      </c>
      <c r="P79" s="7">
        <v>2.0099999999999998</v>
      </c>
      <c r="Q79" s="11">
        <f t="shared" si="4"/>
        <v>10.302000000000001</v>
      </c>
      <c r="R79" s="12">
        <f t="shared" si="5"/>
        <v>5.0739255020151806</v>
      </c>
    </row>
    <row r="80" spans="1:21" x14ac:dyDescent="0.25">
      <c r="A80" s="17" t="s">
        <v>37</v>
      </c>
      <c r="B80" s="7">
        <v>845.46</v>
      </c>
      <c r="C80" s="7">
        <v>41.69</v>
      </c>
      <c r="D80" s="7">
        <v>0.34499999999999997</v>
      </c>
      <c r="E80" s="7">
        <v>742.08</v>
      </c>
      <c r="F80" s="7">
        <v>37.24</v>
      </c>
      <c r="G80" s="7">
        <v>0.309</v>
      </c>
      <c r="H80" s="7">
        <v>826.37</v>
      </c>
      <c r="I80" s="7">
        <v>42.36</v>
      </c>
      <c r="J80" s="7">
        <v>0.35099999999999998</v>
      </c>
      <c r="K80" s="7">
        <v>785.27</v>
      </c>
      <c r="L80" s="7">
        <v>41.22</v>
      </c>
      <c r="M80" s="7">
        <v>0.316</v>
      </c>
      <c r="N80" s="7">
        <v>450.75</v>
      </c>
      <c r="O80" s="7">
        <v>24.99</v>
      </c>
      <c r="P80" s="7">
        <v>0.3</v>
      </c>
      <c r="Q80" s="11">
        <f t="shared" si="4"/>
        <v>729.98599999999999</v>
      </c>
      <c r="R80" s="12">
        <f t="shared" si="5"/>
        <v>161.08960962768526</v>
      </c>
    </row>
    <row r="81" spans="1:18" x14ac:dyDescent="0.25">
      <c r="A81" s="17" t="s">
        <v>38</v>
      </c>
      <c r="B81" s="7">
        <v>165.33</v>
      </c>
      <c r="C81" s="7">
        <v>7.46</v>
      </c>
      <c r="D81" s="7">
        <v>1.9400000000000001E-2</v>
      </c>
      <c r="E81" s="7">
        <v>183.95</v>
      </c>
      <c r="F81" s="7">
        <v>8.42</v>
      </c>
      <c r="G81" s="7">
        <v>3.27E-2</v>
      </c>
      <c r="H81" s="7">
        <v>197.32</v>
      </c>
      <c r="I81" s="7">
        <v>9.1999999999999993</v>
      </c>
      <c r="J81" s="7">
        <v>2.5700000000000001E-2</v>
      </c>
      <c r="K81" s="7">
        <v>141.91</v>
      </c>
      <c r="L81" s="7">
        <v>6.76</v>
      </c>
      <c r="M81" s="7">
        <v>1.21E-2</v>
      </c>
      <c r="N81" s="7">
        <v>129.53</v>
      </c>
      <c r="O81" s="7">
        <v>6.47</v>
      </c>
      <c r="P81" s="7">
        <v>2.6800000000000001E-2</v>
      </c>
      <c r="Q81" s="11">
        <f t="shared" si="4"/>
        <v>163.60799999999998</v>
      </c>
      <c r="R81" s="12">
        <f t="shared" si="5"/>
        <v>28.219560946265617</v>
      </c>
    </row>
    <row r="82" spans="1:18" x14ac:dyDescent="0.25">
      <c r="A82" s="17" t="s">
        <v>39</v>
      </c>
      <c r="B82" s="7">
        <v>91.48</v>
      </c>
      <c r="C82" s="7">
        <v>5.49</v>
      </c>
      <c r="D82" s="7">
        <v>0.129</v>
      </c>
      <c r="E82" s="7">
        <v>90.14</v>
      </c>
      <c r="F82" s="7">
        <v>5.51</v>
      </c>
      <c r="G82" s="7">
        <v>0.154</v>
      </c>
      <c r="H82" s="7">
        <v>89.5</v>
      </c>
      <c r="I82" s="7">
        <v>5.62</v>
      </c>
      <c r="J82" s="7">
        <v>0.121</v>
      </c>
      <c r="K82" s="7">
        <v>97.98</v>
      </c>
      <c r="L82" s="7">
        <v>6.31</v>
      </c>
      <c r="M82" s="7">
        <v>0.13600000000000001</v>
      </c>
      <c r="N82" s="7">
        <v>87.66</v>
      </c>
      <c r="O82" s="7">
        <v>6.01</v>
      </c>
      <c r="P82" s="7">
        <v>0.109</v>
      </c>
      <c r="Q82" s="11">
        <f t="shared" si="4"/>
        <v>91.352000000000004</v>
      </c>
      <c r="R82" s="12">
        <f t="shared" si="5"/>
        <v>3.9521032375179699</v>
      </c>
    </row>
    <row r="83" spans="1:18" x14ac:dyDescent="0.25">
      <c r="A83" s="17" t="s">
        <v>40</v>
      </c>
      <c r="B83" s="7">
        <v>20.84</v>
      </c>
      <c r="C83" s="7">
        <v>0.9</v>
      </c>
      <c r="D83" s="7">
        <v>0.216</v>
      </c>
      <c r="E83" s="7">
        <v>47.05</v>
      </c>
      <c r="F83" s="7">
        <v>1.89</v>
      </c>
      <c r="G83" s="7">
        <v>0.192</v>
      </c>
      <c r="H83" s="7">
        <v>5.03</v>
      </c>
      <c r="I83" s="7">
        <v>0.3</v>
      </c>
      <c r="J83" s="7">
        <v>0.20100000000000001</v>
      </c>
      <c r="K83" s="7">
        <v>34.090000000000003</v>
      </c>
      <c r="L83" s="7">
        <v>1.44</v>
      </c>
      <c r="M83" s="7">
        <v>0.20100000000000001</v>
      </c>
      <c r="N83" s="7">
        <v>11.16</v>
      </c>
      <c r="O83" s="7">
        <v>0.56000000000000005</v>
      </c>
      <c r="P83" s="7">
        <v>0.187</v>
      </c>
      <c r="Q83" s="11">
        <f t="shared" si="4"/>
        <v>23.634</v>
      </c>
      <c r="R83" s="12">
        <f t="shared" si="5"/>
        <v>17.081809915813956</v>
      </c>
    </row>
    <row r="84" spans="1:18" x14ac:dyDescent="0.25">
      <c r="A84" s="17" t="s">
        <v>41</v>
      </c>
      <c r="B84" s="7">
        <v>22</v>
      </c>
      <c r="C84" s="7">
        <v>1.48</v>
      </c>
      <c r="D84" s="7">
        <v>0.40600000000000003</v>
      </c>
      <c r="E84" s="7">
        <v>15.7</v>
      </c>
      <c r="F84" s="7">
        <v>1.08</v>
      </c>
      <c r="G84" s="7">
        <v>0.26500000000000001</v>
      </c>
      <c r="H84" s="7">
        <v>20.04</v>
      </c>
      <c r="I84" s="7">
        <v>1.41</v>
      </c>
      <c r="J84" s="7">
        <v>0.34</v>
      </c>
      <c r="K84" s="7">
        <v>71.3</v>
      </c>
      <c r="L84" s="7">
        <v>4.79</v>
      </c>
      <c r="M84" s="7">
        <v>0.32</v>
      </c>
      <c r="N84" s="7">
        <v>16.12</v>
      </c>
      <c r="O84" s="7">
        <v>1.23</v>
      </c>
      <c r="P84" s="7">
        <v>0.248</v>
      </c>
      <c r="Q84" s="11">
        <f t="shared" si="4"/>
        <v>29.032</v>
      </c>
      <c r="R84" s="12">
        <f t="shared" si="5"/>
        <v>23.776831580343078</v>
      </c>
    </row>
    <row r="85" spans="1:18" x14ac:dyDescent="0.25">
      <c r="A85" s="17" t="s">
        <v>42</v>
      </c>
      <c r="B85" s="7">
        <v>41.21</v>
      </c>
      <c r="C85" s="7">
        <v>1.99</v>
      </c>
      <c r="D85" s="7">
        <v>4.24E-2</v>
      </c>
      <c r="E85" s="7">
        <v>35.6</v>
      </c>
      <c r="F85" s="7">
        <v>1.75</v>
      </c>
      <c r="G85" s="7">
        <v>3.7600000000000001E-2</v>
      </c>
      <c r="H85" s="7">
        <v>32.67</v>
      </c>
      <c r="I85" s="7">
        <v>1.65</v>
      </c>
      <c r="J85" s="7">
        <v>4.1700000000000001E-2</v>
      </c>
      <c r="K85" s="7">
        <v>45.64</v>
      </c>
      <c r="L85" s="7">
        <v>2.34</v>
      </c>
      <c r="M85" s="7">
        <v>3.1699999999999999E-2</v>
      </c>
      <c r="N85" s="7">
        <v>34.33</v>
      </c>
      <c r="O85" s="7">
        <v>1.86</v>
      </c>
      <c r="P85" s="7">
        <v>0</v>
      </c>
      <c r="Q85" s="11">
        <f t="shared" si="4"/>
        <v>37.89</v>
      </c>
      <c r="R85" s="12">
        <f t="shared" si="5"/>
        <v>5.3909878501069057</v>
      </c>
    </row>
    <row r="86" spans="1:18" x14ac:dyDescent="0.25">
      <c r="A86" s="17" t="s">
        <v>43</v>
      </c>
      <c r="B86" s="7">
        <v>4.0999999999999996</v>
      </c>
      <c r="C86" s="7">
        <v>1.1299999999999999</v>
      </c>
      <c r="D86" s="7">
        <v>2.72</v>
      </c>
      <c r="E86" s="7">
        <v>9.7899999999999991</v>
      </c>
      <c r="F86" s="7">
        <v>1.2</v>
      </c>
      <c r="G86" s="7">
        <v>2.39</v>
      </c>
      <c r="H86" s="7">
        <v>23.11</v>
      </c>
      <c r="I86" s="7">
        <v>2.06</v>
      </c>
      <c r="J86" s="7">
        <v>2.79</v>
      </c>
      <c r="K86" s="7">
        <v>16.36</v>
      </c>
      <c r="L86" s="7">
        <v>1.64</v>
      </c>
      <c r="M86" s="7">
        <v>2.52</v>
      </c>
      <c r="N86" s="7">
        <v>330.27</v>
      </c>
      <c r="O86" s="7">
        <v>23.88</v>
      </c>
      <c r="P86" s="7">
        <v>2.2999999999999998</v>
      </c>
      <c r="Q86" s="11">
        <f t="shared" si="4"/>
        <v>76.725999999999999</v>
      </c>
      <c r="R86" s="12">
        <f t="shared" si="5"/>
        <v>141.91392930223586</v>
      </c>
    </row>
    <row r="87" spans="1:18" x14ac:dyDescent="0.25">
      <c r="A87" s="17" t="s">
        <v>44</v>
      </c>
      <c r="B87" s="7">
        <v>3.9600000000000003E-2</v>
      </c>
      <c r="C87" s="7">
        <v>8.6999999999999994E-3</v>
      </c>
      <c r="D87" s="7">
        <v>1.32E-2</v>
      </c>
      <c r="E87" s="7">
        <v>1.68</v>
      </c>
      <c r="F87" s="7">
        <v>0.14000000000000001</v>
      </c>
      <c r="G87" s="7">
        <v>1.7100000000000001E-2</v>
      </c>
      <c r="H87" s="7" t="s">
        <v>137</v>
      </c>
      <c r="I87" s="7" t="s">
        <v>138</v>
      </c>
      <c r="J87" s="7" t="s">
        <v>138</v>
      </c>
      <c r="K87" s="7" t="s">
        <v>137</v>
      </c>
      <c r="L87" s="7" t="s">
        <v>138</v>
      </c>
      <c r="M87" s="7" t="s">
        <v>138</v>
      </c>
      <c r="N87" s="7">
        <v>1.4E-2</v>
      </c>
      <c r="O87" s="7">
        <v>6.7999999999999996E-3</v>
      </c>
      <c r="P87" s="7">
        <v>1.2699999999999999E-2</v>
      </c>
      <c r="Q87" s="11">
        <f t="shared" si="4"/>
        <v>0.57786666666666664</v>
      </c>
      <c r="R87" s="12">
        <f t="shared" si="5"/>
        <v>0.95456128841124344</v>
      </c>
    </row>
    <row r="88" spans="1:18" x14ac:dyDescent="0.25">
      <c r="A88" s="17" t="s">
        <v>45</v>
      </c>
      <c r="B88" s="7">
        <v>0.19600000000000001</v>
      </c>
      <c r="C88" s="7">
        <v>2.7E-2</v>
      </c>
      <c r="D88" s="7">
        <v>1.04E-2</v>
      </c>
      <c r="E88" s="7" t="s">
        <v>137</v>
      </c>
      <c r="F88" s="7" t="s">
        <v>138</v>
      </c>
      <c r="G88" s="7" t="s">
        <v>138</v>
      </c>
      <c r="H88" s="7" t="s">
        <v>137</v>
      </c>
      <c r="I88" s="7" t="s">
        <v>138</v>
      </c>
      <c r="J88" s="7" t="s">
        <v>138</v>
      </c>
      <c r="K88" s="7">
        <v>8.52</v>
      </c>
      <c r="L88" s="7">
        <v>0.82</v>
      </c>
      <c r="M88" s="7">
        <v>2.87E-2</v>
      </c>
      <c r="N88" s="7" t="s">
        <v>137</v>
      </c>
      <c r="O88" s="7" t="s">
        <v>138</v>
      </c>
      <c r="P88" s="7" t="s">
        <v>138</v>
      </c>
      <c r="Q88" s="11">
        <f t="shared" si="4"/>
        <v>4.3579999999999997</v>
      </c>
      <c r="R88" s="12">
        <f t="shared" si="5"/>
        <v>5.8859568465968213</v>
      </c>
    </row>
    <row r="89" spans="1:18" x14ac:dyDescent="0.25">
      <c r="A89" s="17" t="s">
        <v>46</v>
      </c>
      <c r="B89" s="7">
        <v>0.47699999999999998</v>
      </c>
      <c r="C89" s="7">
        <v>4.7E-2</v>
      </c>
      <c r="D89" s="7">
        <v>1.6500000000000001E-2</v>
      </c>
      <c r="E89" s="7" t="s">
        <v>137</v>
      </c>
      <c r="F89" s="7" t="s">
        <v>138</v>
      </c>
      <c r="G89" s="7" t="s">
        <v>138</v>
      </c>
      <c r="H89" s="7" t="s">
        <v>137</v>
      </c>
      <c r="I89" s="7" t="s">
        <v>138</v>
      </c>
      <c r="J89" s="7" t="s">
        <v>138</v>
      </c>
      <c r="K89" s="7">
        <v>0.19</v>
      </c>
      <c r="L89" s="7">
        <v>2.4E-2</v>
      </c>
      <c r="M89" s="7">
        <v>1.6799999999999999E-2</v>
      </c>
      <c r="N89" s="7">
        <v>2.6499999999999999E-2</v>
      </c>
      <c r="O89" s="7">
        <v>8.0999999999999996E-3</v>
      </c>
      <c r="P89" s="7">
        <v>1.0999999999999999E-2</v>
      </c>
      <c r="Q89" s="11">
        <f t="shared" si="4"/>
        <v>0.23116666666666666</v>
      </c>
      <c r="R89" s="12">
        <f t="shared" si="5"/>
        <v>0.22805390444658769</v>
      </c>
    </row>
    <row r="90" spans="1:18" x14ac:dyDescent="0.25">
      <c r="A90" s="17" t="s">
        <v>47</v>
      </c>
      <c r="B90" s="7">
        <v>0.129</v>
      </c>
      <c r="C90" s="7">
        <v>4.4999999999999998E-2</v>
      </c>
      <c r="D90" s="7">
        <v>8.9200000000000002E-2</v>
      </c>
      <c r="E90" s="7">
        <v>0.156</v>
      </c>
      <c r="F90" s="7">
        <v>3.9E-2</v>
      </c>
      <c r="G90" s="7">
        <v>6.4699999999999994E-2</v>
      </c>
      <c r="H90" s="7">
        <v>2.96</v>
      </c>
      <c r="I90" s="7">
        <v>0.24</v>
      </c>
      <c r="J90" s="7">
        <v>6.5799999999999997E-2</v>
      </c>
      <c r="K90" s="7">
        <v>0.193</v>
      </c>
      <c r="L90" s="7">
        <v>5.3999999999999999E-2</v>
      </c>
      <c r="M90" s="7">
        <v>9.2899999999999996E-2</v>
      </c>
      <c r="N90" s="7">
        <v>115.59</v>
      </c>
      <c r="O90" s="7">
        <v>8.2100000000000009</v>
      </c>
      <c r="P90" s="7">
        <v>7.2099999999999997E-2</v>
      </c>
      <c r="Q90" s="11">
        <f t="shared" si="4"/>
        <v>23.805600000000002</v>
      </c>
      <c r="R90" s="12">
        <f t="shared" si="5"/>
        <v>51.323374229487285</v>
      </c>
    </row>
    <row r="91" spans="1:18" x14ac:dyDescent="0.25">
      <c r="A91" s="17" t="s">
        <v>48</v>
      </c>
      <c r="B91" s="7" t="s">
        <v>137</v>
      </c>
      <c r="C91" s="7" t="s">
        <v>138</v>
      </c>
      <c r="D91" s="7" t="s">
        <v>138</v>
      </c>
      <c r="E91" s="7" t="s">
        <v>137</v>
      </c>
      <c r="F91" s="7" t="s">
        <v>138</v>
      </c>
      <c r="G91" s="7" t="s">
        <v>138</v>
      </c>
      <c r="H91" s="7">
        <v>3.96</v>
      </c>
      <c r="I91" s="7">
        <v>0.24</v>
      </c>
      <c r="J91" s="7">
        <v>5.1799999999999999E-2</v>
      </c>
      <c r="K91" s="7" t="s">
        <v>137</v>
      </c>
      <c r="L91" s="7" t="s">
        <v>138</v>
      </c>
      <c r="M91" s="7" t="s">
        <v>138</v>
      </c>
      <c r="N91" s="7">
        <v>0.88400000000000001</v>
      </c>
      <c r="O91" s="7">
        <v>8.4000000000000005E-2</v>
      </c>
      <c r="P91" s="7">
        <v>5.1499999999999997E-2</v>
      </c>
      <c r="Q91" s="11">
        <f t="shared" si="4"/>
        <v>2.4220000000000002</v>
      </c>
      <c r="R91" s="12">
        <f t="shared" si="5"/>
        <v>2.1750604589298193</v>
      </c>
    </row>
    <row r="92" spans="1:18" x14ac:dyDescent="0.25">
      <c r="A92" s="17" t="s">
        <v>49</v>
      </c>
      <c r="B92" s="7">
        <v>0.96</v>
      </c>
      <c r="C92" s="7">
        <v>0.24</v>
      </c>
      <c r="D92" s="7">
        <v>0.46100000000000002</v>
      </c>
      <c r="E92" s="7" t="s">
        <v>137</v>
      </c>
      <c r="F92" s="7" t="s">
        <v>138</v>
      </c>
      <c r="G92" s="7" t="s">
        <v>138</v>
      </c>
      <c r="H92" s="7" t="s">
        <v>137</v>
      </c>
      <c r="I92" s="7" t="s">
        <v>138</v>
      </c>
      <c r="J92" s="7" t="s">
        <v>138</v>
      </c>
      <c r="K92" s="7" t="s">
        <v>137</v>
      </c>
      <c r="L92" s="7" t="s">
        <v>138</v>
      </c>
      <c r="M92" s="7" t="s">
        <v>138</v>
      </c>
      <c r="N92" s="7" t="s">
        <v>137</v>
      </c>
      <c r="O92" s="7" t="s">
        <v>138</v>
      </c>
      <c r="P92" s="7" t="s">
        <v>138</v>
      </c>
      <c r="Q92" s="11">
        <f t="shared" si="4"/>
        <v>0.96</v>
      </c>
      <c r="R92" s="12" t="s">
        <v>138</v>
      </c>
    </row>
    <row r="93" spans="1:18" x14ac:dyDescent="0.25">
      <c r="A93" s="17" t="s">
        <v>50</v>
      </c>
      <c r="B93" s="7" t="s">
        <v>137</v>
      </c>
      <c r="C93" s="7" t="s">
        <v>138</v>
      </c>
      <c r="D93" s="7" t="s">
        <v>138</v>
      </c>
      <c r="E93" s="7">
        <v>1.7600000000000001E-2</v>
      </c>
      <c r="F93" s="7">
        <v>6.3E-3</v>
      </c>
      <c r="G93" s="7">
        <v>1.21E-2</v>
      </c>
      <c r="H93" s="7" t="s">
        <v>137</v>
      </c>
      <c r="I93" s="7" t="s">
        <v>138</v>
      </c>
      <c r="J93" s="7" t="s">
        <v>138</v>
      </c>
      <c r="K93" s="7" t="s">
        <v>137</v>
      </c>
      <c r="L93" s="7" t="s">
        <v>138</v>
      </c>
      <c r="M93" s="7" t="s">
        <v>138</v>
      </c>
      <c r="N93" s="7">
        <v>1.196</v>
      </c>
      <c r="O93" s="7">
        <v>6.3E-2</v>
      </c>
      <c r="P93" s="7">
        <v>1.55E-2</v>
      </c>
      <c r="Q93" s="11">
        <f t="shared" si="4"/>
        <v>0.60680000000000001</v>
      </c>
      <c r="R93" s="12">
        <f t="shared" si="5"/>
        <v>0.83325463095022745</v>
      </c>
    </row>
    <row r="94" spans="1:18" x14ac:dyDescent="0.25">
      <c r="A94" s="17" t="s">
        <v>51</v>
      </c>
      <c r="B94" s="7">
        <v>1.65</v>
      </c>
      <c r="C94" s="7">
        <v>0.15</v>
      </c>
      <c r="D94" s="7">
        <v>0.22</v>
      </c>
      <c r="E94" s="7">
        <v>1.35</v>
      </c>
      <c r="F94" s="7">
        <v>0.12</v>
      </c>
      <c r="G94" s="7">
        <v>0.184</v>
      </c>
      <c r="H94" s="7">
        <v>1.38</v>
      </c>
      <c r="I94" s="7">
        <v>0.14000000000000001</v>
      </c>
      <c r="J94" s="7">
        <v>0.22</v>
      </c>
      <c r="K94" s="7">
        <v>2.48</v>
      </c>
      <c r="L94" s="7">
        <v>0.2</v>
      </c>
      <c r="M94" s="7">
        <v>0.189</v>
      </c>
      <c r="N94" s="7">
        <v>0.72</v>
      </c>
      <c r="O94" s="7">
        <v>0.11</v>
      </c>
      <c r="P94" s="7">
        <v>0.188</v>
      </c>
      <c r="Q94" s="11">
        <f t="shared" si="4"/>
        <v>1.5159999999999998</v>
      </c>
      <c r="R94" s="12">
        <f t="shared" si="5"/>
        <v>0.63775387101922043</v>
      </c>
    </row>
    <row r="95" spans="1:18" x14ac:dyDescent="0.25">
      <c r="A95" s="17" t="s">
        <v>52</v>
      </c>
      <c r="B95" s="7">
        <v>0.16300000000000001</v>
      </c>
      <c r="C95" s="7">
        <v>5.3999999999999999E-2</v>
      </c>
      <c r="D95" s="7">
        <v>0.11899999999999999</v>
      </c>
      <c r="E95" s="7">
        <v>0.65400000000000003</v>
      </c>
      <c r="F95" s="7">
        <v>6.9000000000000006E-2</v>
      </c>
      <c r="G95" s="7">
        <v>0.106</v>
      </c>
      <c r="H95" s="7">
        <v>0.47199999999999998</v>
      </c>
      <c r="I95" s="7">
        <v>7.0999999999999994E-2</v>
      </c>
      <c r="J95" s="7">
        <v>0.123</v>
      </c>
      <c r="K95" s="7">
        <v>0.38</v>
      </c>
      <c r="L95" s="7">
        <v>6.7000000000000004E-2</v>
      </c>
      <c r="M95" s="7">
        <v>0.11600000000000001</v>
      </c>
      <c r="N95" s="7">
        <v>1.55</v>
      </c>
      <c r="O95" s="7">
        <v>0.12</v>
      </c>
      <c r="P95" s="7">
        <v>9.3200000000000005E-2</v>
      </c>
      <c r="Q95" s="11">
        <f t="shared" si="4"/>
        <v>0.64380000000000004</v>
      </c>
      <c r="R95" s="12">
        <f t="shared" si="5"/>
        <v>0.53655773221527614</v>
      </c>
    </row>
    <row r="96" spans="1:18" x14ac:dyDescent="0.25">
      <c r="A96" s="17" t="s">
        <v>53</v>
      </c>
      <c r="B96" s="7">
        <v>0.107</v>
      </c>
      <c r="C96" s="7">
        <v>1.4E-2</v>
      </c>
      <c r="D96" s="7">
        <v>1.0800000000000001E-2</v>
      </c>
      <c r="E96" s="7" t="s">
        <v>137</v>
      </c>
      <c r="F96" s="7" t="s">
        <v>138</v>
      </c>
      <c r="G96" s="7" t="s">
        <v>138</v>
      </c>
      <c r="H96" s="7" t="s">
        <v>137</v>
      </c>
      <c r="I96" s="7" t="s">
        <v>138</v>
      </c>
      <c r="J96" s="7" t="s">
        <v>138</v>
      </c>
      <c r="K96" s="7">
        <v>3.6299999999999999E-2</v>
      </c>
      <c r="L96" s="7">
        <v>8.0000000000000002E-3</v>
      </c>
      <c r="M96" s="7">
        <v>1.01E-2</v>
      </c>
      <c r="N96" s="7">
        <v>0.152</v>
      </c>
      <c r="O96" s="7">
        <v>0.02</v>
      </c>
      <c r="P96" s="7">
        <v>0</v>
      </c>
      <c r="Q96" s="11">
        <f t="shared" si="4"/>
        <v>9.8433333333333331E-2</v>
      </c>
      <c r="R96" s="12">
        <f t="shared" si="5"/>
        <v>5.8323780170127265E-2</v>
      </c>
    </row>
    <row r="97" spans="1:21" x14ac:dyDescent="0.25">
      <c r="A97" s="17" t="s">
        <v>54</v>
      </c>
      <c r="B97" s="7">
        <v>3.1099999999999999E-2</v>
      </c>
      <c r="C97" s="7">
        <v>6.0000000000000001E-3</v>
      </c>
      <c r="D97" s="7">
        <v>4.5599999999999998E-3</v>
      </c>
      <c r="E97" s="7">
        <v>1.5699999999999999E-2</v>
      </c>
      <c r="F97" s="7">
        <v>4.4999999999999997E-3</v>
      </c>
      <c r="G97" s="7">
        <v>7.0099999999999997E-3</v>
      </c>
      <c r="H97" s="7">
        <v>0.26</v>
      </c>
      <c r="I97" s="7">
        <v>2.5999999999999999E-2</v>
      </c>
      <c r="J97" s="7">
        <v>1.35E-2</v>
      </c>
      <c r="K97" s="7">
        <v>4.8300000000000003E-2</v>
      </c>
      <c r="L97" s="7">
        <v>8.9999999999999993E-3</v>
      </c>
      <c r="M97" s="7">
        <v>1.04E-2</v>
      </c>
      <c r="N97" s="7">
        <v>0.18099999999999999</v>
      </c>
      <c r="O97" s="7">
        <v>2.1000000000000001E-2</v>
      </c>
      <c r="P97" s="7">
        <v>7.7799999999999996E-3</v>
      </c>
      <c r="Q97" s="11">
        <f t="shared" si="4"/>
        <v>0.10722000000000001</v>
      </c>
      <c r="R97" s="12">
        <f t="shared" si="5"/>
        <v>0.10773456734029241</v>
      </c>
    </row>
    <row r="98" spans="1:21" x14ac:dyDescent="0.25">
      <c r="A98" s="17" t="s">
        <v>55</v>
      </c>
      <c r="B98" s="7">
        <v>0.39500000000000002</v>
      </c>
      <c r="C98" s="7">
        <v>5.6000000000000001E-2</v>
      </c>
      <c r="D98" s="7">
        <v>4.0500000000000001E-2</v>
      </c>
      <c r="E98" s="7" t="s">
        <v>137</v>
      </c>
      <c r="F98" s="7" t="s">
        <v>138</v>
      </c>
      <c r="G98" s="7" t="s">
        <v>138</v>
      </c>
      <c r="H98" s="7" t="s">
        <v>137</v>
      </c>
      <c r="I98" s="7" t="s">
        <v>138</v>
      </c>
      <c r="J98" s="7" t="s">
        <v>138</v>
      </c>
      <c r="K98" s="7" t="s">
        <v>137</v>
      </c>
      <c r="L98" s="7" t="s">
        <v>138</v>
      </c>
      <c r="M98" s="7" t="s">
        <v>138</v>
      </c>
      <c r="N98" s="7">
        <v>5.7000000000000002E-2</v>
      </c>
      <c r="O98" s="7">
        <v>2.8000000000000001E-2</v>
      </c>
      <c r="P98" s="7">
        <v>4.9200000000000001E-2</v>
      </c>
      <c r="Q98" s="11">
        <f t="shared" si="4"/>
        <v>0.22600000000000001</v>
      </c>
      <c r="R98" s="12">
        <f t="shared" si="5"/>
        <v>0.2390020920410531</v>
      </c>
    </row>
    <row r="99" spans="1:21" x14ac:dyDescent="0.25">
      <c r="A99" s="17" t="s">
        <v>56</v>
      </c>
      <c r="B99" s="7" t="s">
        <v>137</v>
      </c>
      <c r="C99" s="7" t="s">
        <v>138</v>
      </c>
      <c r="D99" s="7" t="s">
        <v>138</v>
      </c>
      <c r="E99" s="7" t="s">
        <v>137</v>
      </c>
      <c r="F99" s="7" t="s">
        <v>138</v>
      </c>
      <c r="G99" s="7" t="s">
        <v>138</v>
      </c>
      <c r="H99" s="7" t="s">
        <v>137</v>
      </c>
      <c r="I99" s="7" t="s">
        <v>138</v>
      </c>
      <c r="J99" s="7" t="s">
        <v>138</v>
      </c>
      <c r="K99" s="7" t="s">
        <v>137</v>
      </c>
      <c r="L99" s="7" t="s">
        <v>138</v>
      </c>
      <c r="M99" s="7" t="s">
        <v>138</v>
      </c>
      <c r="N99" s="7" t="s">
        <v>137</v>
      </c>
      <c r="O99" s="7" t="s">
        <v>138</v>
      </c>
      <c r="P99" s="7" t="s">
        <v>138</v>
      </c>
      <c r="Q99" s="11" t="s">
        <v>138</v>
      </c>
      <c r="R99" s="12" t="s">
        <v>138</v>
      </c>
    </row>
    <row r="100" spans="1:21" x14ac:dyDescent="0.25">
      <c r="A100" s="17" t="s">
        <v>57</v>
      </c>
      <c r="B100" s="7" t="s">
        <v>137</v>
      </c>
      <c r="C100" s="7" t="s">
        <v>138</v>
      </c>
      <c r="D100" s="7" t="s">
        <v>138</v>
      </c>
      <c r="E100" s="7">
        <v>9.5000000000000001E-2</v>
      </c>
      <c r="F100" s="7">
        <v>2.5999999999999999E-2</v>
      </c>
      <c r="G100" s="7">
        <v>3.8699999999999998E-2</v>
      </c>
      <c r="H100" s="7">
        <v>7.59</v>
      </c>
      <c r="I100" s="7">
        <v>0.68</v>
      </c>
      <c r="J100" s="7">
        <v>4.99E-2</v>
      </c>
      <c r="K100" s="7">
        <v>0.215</v>
      </c>
      <c r="L100" s="7">
        <v>4.3999999999999997E-2</v>
      </c>
      <c r="M100" s="7">
        <v>4.5499999999999999E-2</v>
      </c>
      <c r="N100" s="7">
        <v>15.43</v>
      </c>
      <c r="O100" s="7">
        <v>1.5</v>
      </c>
      <c r="P100" s="7">
        <v>3.7600000000000001E-2</v>
      </c>
      <c r="Q100" s="11">
        <f t="shared" si="4"/>
        <v>5.8324999999999996</v>
      </c>
      <c r="R100" s="12">
        <f t="shared" si="5"/>
        <v>7.2955700028624682</v>
      </c>
    </row>
    <row r="101" spans="1:21" x14ac:dyDescent="0.25">
      <c r="A101" s="17" t="s">
        <v>58</v>
      </c>
      <c r="B101" s="7" t="s">
        <v>137</v>
      </c>
      <c r="C101" s="7" t="s">
        <v>138</v>
      </c>
      <c r="D101" s="7" t="s">
        <v>138</v>
      </c>
      <c r="E101" s="7" t="s">
        <v>137</v>
      </c>
      <c r="F101" s="7" t="s">
        <v>138</v>
      </c>
      <c r="G101" s="7" t="s">
        <v>138</v>
      </c>
      <c r="H101" s="7" t="s">
        <v>137</v>
      </c>
      <c r="I101" s="7" t="s">
        <v>138</v>
      </c>
      <c r="J101" s="7" t="s">
        <v>138</v>
      </c>
      <c r="K101" s="7" t="s">
        <v>137</v>
      </c>
      <c r="L101" s="7" t="s">
        <v>138</v>
      </c>
      <c r="M101" s="7" t="s">
        <v>138</v>
      </c>
      <c r="N101" s="7" t="s">
        <v>137</v>
      </c>
      <c r="O101" s="7" t="s">
        <v>138</v>
      </c>
      <c r="P101" s="7" t="s">
        <v>138</v>
      </c>
      <c r="Q101" s="11" t="s">
        <v>138</v>
      </c>
      <c r="R101" s="12" t="s">
        <v>138</v>
      </c>
    </row>
    <row r="102" spans="1:21" x14ac:dyDescent="0.25">
      <c r="A102" s="17" t="s">
        <v>59</v>
      </c>
      <c r="B102" s="7">
        <v>3.27</v>
      </c>
      <c r="C102" s="7">
        <v>0.17</v>
      </c>
      <c r="D102" s="7">
        <v>6.0900000000000003E-2</v>
      </c>
      <c r="E102" s="7">
        <v>4</v>
      </c>
      <c r="F102" s="7">
        <v>0.19</v>
      </c>
      <c r="G102" s="7">
        <v>5.1900000000000002E-2</v>
      </c>
      <c r="H102" s="7">
        <v>1.2709999999999999</v>
      </c>
      <c r="I102" s="7">
        <v>8.5999999999999993E-2</v>
      </c>
      <c r="J102" s="7">
        <v>2.47E-2</v>
      </c>
      <c r="K102" s="7">
        <v>8.64</v>
      </c>
      <c r="L102" s="7">
        <v>0.39</v>
      </c>
      <c r="M102" s="7">
        <v>3.78E-2</v>
      </c>
      <c r="N102" s="7">
        <v>9.94</v>
      </c>
      <c r="O102" s="7">
        <v>0.46</v>
      </c>
      <c r="P102" s="7">
        <v>5.28E-2</v>
      </c>
      <c r="Q102" s="11">
        <f t="shared" si="4"/>
        <v>5.4242000000000008</v>
      </c>
      <c r="R102" s="12">
        <f t="shared" si="5"/>
        <v>3.6963432199945929</v>
      </c>
    </row>
    <row r="103" spans="1:21" x14ac:dyDescent="0.25">
      <c r="A103" s="17" t="s">
        <v>60</v>
      </c>
      <c r="B103" s="7" t="s">
        <v>137</v>
      </c>
      <c r="C103" s="7" t="s">
        <v>138</v>
      </c>
      <c r="D103" s="7" t="s">
        <v>138</v>
      </c>
      <c r="E103" s="7" t="s">
        <v>137</v>
      </c>
      <c r="F103" s="7" t="s">
        <v>138</v>
      </c>
      <c r="G103" s="7" t="s">
        <v>138</v>
      </c>
      <c r="H103" s="7" t="s">
        <v>137</v>
      </c>
      <c r="I103" s="7" t="s">
        <v>138</v>
      </c>
      <c r="J103" s="7" t="s">
        <v>138</v>
      </c>
      <c r="K103" s="7" t="s">
        <v>137</v>
      </c>
      <c r="L103" s="7" t="s">
        <v>138</v>
      </c>
      <c r="M103" s="7" t="s">
        <v>138</v>
      </c>
      <c r="N103" s="7">
        <v>0.47499999999999998</v>
      </c>
      <c r="O103" s="7">
        <v>4.5999999999999999E-2</v>
      </c>
      <c r="P103" s="7">
        <v>0</v>
      </c>
      <c r="Q103" s="11">
        <f t="shared" si="4"/>
        <v>0.47499999999999998</v>
      </c>
      <c r="R103" s="12" t="s">
        <v>138</v>
      </c>
    </row>
    <row r="104" spans="1:21" x14ac:dyDescent="0.25">
      <c r="A104" s="17" t="s">
        <v>61</v>
      </c>
      <c r="B104" s="7" t="s">
        <v>137</v>
      </c>
      <c r="C104" s="7" t="s">
        <v>138</v>
      </c>
      <c r="D104" s="7" t="s">
        <v>138</v>
      </c>
      <c r="E104" s="7">
        <v>2.5499999999999998E-2</v>
      </c>
      <c r="F104" s="7">
        <v>8.6999999999999994E-3</v>
      </c>
      <c r="G104" s="7">
        <v>1.61E-2</v>
      </c>
      <c r="H104" s="7" t="s">
        <v>137</v>
      </c>
      <c r="I104" s="7" t="s">
        <v>138</v>
      </c>
      <c r="J104" s="7" t="s">
        <v>138</v>
      </c>
      <c r="K104" s="7">
        <v>3.1E-2</v>
      </c>
      <c r="L104" s="7">
        <v>1.2E-2</v>
      </c>
      <c r="M104" s="7">
        <v>2.0799999999999999E-2</v>
      </c>
      <c r="N104" s="7">
        <v>6.9000000000000006E-2</v>
      </c>
      <c r="O104" s="7">
        <v>1.2999999999999999E-2</v>
      </c>
      <c r="P104" s="7">
        <v>0</v>
      </c>
      <c r="Q104" s="11">
        <f t="shared" si="4"/>
        <v>4.1833333333333333E-2</v>
      </c>
      <c r="R104" s="12">
        <f t="shared" si="5"/>
        <v>2.3687197667375801E-2</v>
      </c>
    </row>
    <row r="105" spans="1:21" ht="13.8" thickBot="1" x14ac:dyDescent="0.3">
      <c r="A105" s="18" t="s">
        <v>62</v>
      </c>
      <c r="B105" s="8">
        <v>7.03</v>
      </c>
      <c r="C105" s="8">
        <v>0.49</v>
      </c>
      <c r="D105" s="8">
        <v>2.01E-2</v>
      </c>
      <c r="E105" s="8">
        <v>8.5999999999999993E-2</v>
      </c>
      <c r="F105" s="8">
        <v>1.2999999999999999E-2</v>
      </c>
      <c r="G105" s="8">
        <v>1.5800000000000002E-2</v>
      </c>
      <c r="H105" s="8">
        <v>0.222</v>
      </c>
      <c r="I105" s="8">
        <v>2.5999999999999999E-2</v>
      </c>
      <c r="J105" s="8">
        <v>2.2200000000000001E-2</v>
      </c>
      <c r="K105" s="8">
        <v>0.80800000000000005</v>
      </c>
      <c r="L105" s="8">
        <v>7.0000000000000007E-2</v>
      </c>
      <c r="M105" s="8">
        <v>1.6500000000000001E-2</v>
      </c>
      <c r="N105" s="8">
        <v>6.6000000000000003E-2</v>
      </c>
      <c r="O105" s="8">
        <v>1.2999999999999999E-2</v>
      </c>
      <c r="P105" s="8">
        <v>1.32E-2</v>
      </c>
      <c r="Q105" s="13">
        <f t="shared" si="4"/>
        <v>1.6424000000000003</v>
      </c>
      <c r="R105" s="14">
        <f t="shared" si="5"/>
        <v>3.026855265783285</v>
      </c>
    </row>
    <row r="106" spans="1:21" ht="13.8" thickBot="1" x14ac:dyDescent="0.3"/>
    <row r="107" spans="1:21" x14ac:dyDescent="0.25">
      <c r="A107" s="9"/>
      <c r="B107" s="6" t="s">
        <v>94</v>
      </c>
      <c r="C107" s="6" t="s">
        <v>63</v>
      </c>
      <c r="D107" s="6" t="s">
        <v>85</v>
      </c>
      <c r="E107" s="6" t="s">
        <v>95</v>
      </c>
      <c r="F107" s="6" t="s">
        <v>63</v>
      </c>
      <c r="G107" s="6" t="s">
        <v>85</v>
      </c>
      <c r="H107" s="6" t="s">
        <v>96</v>
      </c>
      <c r="I107" s="6" t="s">
        <v>63</v>
      </c>
      <c r="J107" s="6" t="s">
        <v>85</v>
      </c>
      <c r="K107" s="6" t="s">
        <v>97</v>
      </c>
      <c r="L107" s="6" t="s">
        <v>63</v>
      </c>
      <c r="M107" s="6" t="s">
        <v>85</v>
      </c>
      <c r="N107" s="6" t="s">
        <v>98</v>
      </c>
      <c r="O107" s="6" t="s">
        <v>63</v>
      </c>
      <c r="P107" s="6" t="s">
        <v>85</v>
      </c>
      <c r="Q107" s="6" t="s">
        <v>99</v>
      </c>
      <c r="R107" s="6" t="s">
        <v>63</v>
      </c>
      <c r="S107" s="6" t="s">
        <v>85</v>
      </c>
      <c r="T107" s="9" t="s">
        <v>139</v>
      </c>
      <c r="U107" s="10" t="s">
        <v>140</v>
      </c>
    </row>
    <row r="108" spans="1:21" x14ac:dyDescent="0.25">
      <c r="A108" s="17" t="s">
        <v>30</v>
      </c>
      <c r="B108" s="7">
        <v>193.98</v>
      </c>
      <c r="C108" s="7">
        <v>7.51</v>
      </c>
      <c r="D108" s="7">
        <v>2.6499999999999999E-2</v>
      </c>
      <c r="E108" s="7">
        <v>65.760000000000005</v>
      </c>
      <c r="F108" s="7">
        <v>2.6</v>
      </c>
      <c r="G108" s="7">
        <v>6.1800000000000001E-2</v>
      </c>
      <c r="H108" s="7">
        <v>39.54</v>
      </c>
      <c r="I108" s="7">
        <v>1.59</v>
      </c>
      <c r="J108" s="7">
        <v>2.1600000000000001E-2</v>
      </c>
      <c r="K108" s="7">
        <v>27.85</v>
      </c>
      <c r="L108" s="7">
        <v>1.1599999999999999</v>
      </c>
      <c r="M108" s="7">
        <v>4.5100000000000001E-2</v>
      </c>
      <c r="N108" s="7">
        <v>179.29</v>
      </c>
      <c r="O108" s="7">
        <v>7.38</v>
      </c>
      <c r="P108" s="7">
        <v>1.6299999999999999E-2</v>
      </c>
      <c r="Q108" s="7">
        <v>507.37</v>
      </c>
      <c r="R108" s="7">
        <v>21.21</v>
      </c>
      <c r="S108" s="7">
        <v>2.2599999999999999E-2</v>
      </c>
      <c r="T108" s="11">
        <f>AVERAGE(B108,E108,H108,K108,N108,Q108)</f>
        <v>168.965</v>
      </c>
      <c r="U108" s="12">
        <f>STDEV(B108,E108,H108,K108,N108,Q108)</f>
        <v>180.31408472440523</v>
      </c>
    </row>
    <row r="109" spans="1:21" x14ac:dyDescent="0.25">
      <c r="A109" s="17" t="s">
        <v>31</v>
      </c>
      <c r="B109" s="7">
        <v>354.23</v>
      </c>
      <c r="C109" s="7">
        <v>21.16</v>
      </c>
      <c r="D109" s="7">
        <v>5.8400000000000001E-2</v>
      </c>
      <c r="E109" s="7">
        <v>262.89</v>
      </c>
      <c r="F109" s="7">
        <v>16.21</v>
      </c>
      <c r="G109" s="7">
        <v>5.7200000000000001E-2</v>
      </c>
      <c r="H109" s="7">
        <v>214.62</v>
      </c>
      <c r="I109" s="7">
        <v>13.67</v>
      </c>
      <c r="J109" s="7">
        <v>5.5599999999999997E-2</v>
      </c>
      <c r="K109" s="7">
        <v>208.02</v>
      </c>
      <c r="L109" s="7">
        <v>13.71</v>
      </c>
      <c r="M109" s="7">
        <v>9.0200000000000002E-2</v>
      </c>
      <c r="N109" s="7">
        <v>473.36</v>
      </c>
      <c r="O109" s="7">
        <v>32.28</v>
      </c>
      <c r="P109" s="7">
        <v>0.17499999999999999</v>
      </c>
      <c r="Q109" s="7">
        <v>672.85</v>
      </c>
      <c r="R109" s="7">
        <v>47.52</v>
      </c>
      <c r="S109" s="7">
        <v>5.3600000000000002E-2</v>
      </c>
      <c r="T109" s="11">
        <f t="shared" ref="T109:T140" si="6">AVERAGE(B109,E109,H109,K109,N109,Q109)</f>
        <v>364.32833333333332</v>
      </c>
      <c r="U109" s="12">
        <f t="shared" ref="U109:U140" si="7">STDEV(B109,E109,H109,K109,N109,Q109)</f>
        <v>181.27885430095458</v>
      </c>
    </row>
    <row r="110" spans="1:21" x14ac:dyDescent="0.25">
      <c r="A110" s="17" t="s">
        <v>32</v>
      </c>
      <c r="B110" s="7">
        <v>941.01</v>
      </c>
      <c r="C110" s="7">
        <v>55.35</v>
      </c>
      <c r="D110" s="7">
        <v>37.979999999999997</v>
      </c>
      <c r="E110" s="7">
        <v>679.84</v>
      </c>
      <c r="F110" s="7">
        <v>42.9</v>
      </c>
      <c r="G110" s="7">
        <v>36.83</v>
      </c>
      <c r="H110" s="7">
        <v>407.96</v>
      </c>
      <c r="I110" s="7">
        <v>27.34</v>
      </c>
      <c r="J110" s="7">
        <v>32.25</v>
      </c>
      <c r="K110" s="7">
        <v>439.21</v>
      </c>
      <c r="L110" s="7">
        <v>35.96</v>
      </c>
      <c r="M110" s="7">
        <v>59.09</v>
      </c>
      <c r="N110" s="7">
        <v>743.03</v>
      </c>
      <c r="O110" s="7">
        <v>45.82</v>
      </c>
      <c r="P110" s="7">
        <v>21.51</v>
      </c>
      <c r="Q110" s="7">
        <v>1350.25</v>
      </c>
      <c r="R110" s="7">
        <v>83.51</v>
      </c>
      <c r="S110" s="7">
        <v>29.84</v>
      </c>
      <c r="T110" s="11">
        <f t="shared" si="6"/>
        <v>760.2166666666667</v>
      </c>
      <c r="U110" s="12">
        <f t="shared" si="7"/>
        <v>350.63125734404611</v>
      </c>
    </row>
    <row r="111" spans="1:21" x14ac:dyDescent="0.25">
      <c r="A111" s="17" t="s">
        <v>33</v>
      </c>
      <c r="B111" s="7">
        <v>1.93</v>
      </c>
      <c r="C111" s="7">
        <v>0.13</v>
      </c>
      <c r="D111" s="7">
        <v>2.53E-2</v>
      </c>
      <c r="E111" s="7">
        <v>1.63</v>
      </c>
      <c r="F111" s="7">
        <v>0.12</v>
      </c>
      <c r="G111" s="7">
        <v>2.4400000000000002E-2</v>
      </c>
      <c r="H111" s="7">
        <v>1.66</v>
      </c>
      <c r="I111" s="7">
        <v>0.12</v>
      </c>
      <c r="J111" s="7">
        <v>2.5499999999999998E-2</v>
      </c>
      <c r="K111" s="7">
        <v>1.57</v>
      </c>
      <c r="L111" s="7">
        <v>0.12</v>
      </c>
      <c r="M111" s="7">
        <v>4.02E-2</v>
      </c>
      <c r="N111" s="7">
        <v>2.13</v>
      </c>
      <c r="O111" s="7">
        <v>0.16</v>
      </c>
      <c r="P111" s="7">
        <v>1.32E-2</v>
      </c>
      <c r="Q111" s="7">
        <v>1.95</v>
      </c>
      <c r="R111" s="7">
        <v>0.16</v>
      </c>
      <c r="S111" s="7">
        <v>1.72E-2</v>
      </c>
      <c r="T111" s="11">
        <f t="shared" si="6"/>
        <v>1.8116666666666665</v>
      </c>
      <c r="U111" s="12">
        <f t="shared" si="7"/>
        <v>0.22310685033558936</v>
      </c>
    </row>
    <row r="112" spans="1:21" x14ac:dyDescent="0.25">
      <c r="A112" s="17" t="s">
        <v>34</v>
      </c>
      <c r="B112" s="7">
        <v>289.02</v>
      </c>
      <c r="C112" s="7">
        <v>19.010000000000002</v>
      </c>
      <c r="D112" s="7">
        <v>0.36</v>
      </c>
      <c r="E112" s="7">
        <v>312.89</v>
      </c>
      <c r="F112" s="7">
        <v>21.29</v>
      </c>
      <c r="G112" s="7">
        <v>0.30099999999999999</v>
      </c>
      <c r="H112" s="7">
        <v>330.03</v>
      </c>
      <c r="I112" s="7">
        <v>23.17</v>
      </c>
      <c r="J112" s="7">
        <v>0.26900000000000002</v>
      </c>
      <c r="K112" s="7">
        <v>472.13</v>
      </c>
      <c r="L112" s="7">
        <v>34.35</v>
      </c>
      <c r="M112" s="7">
        <v>0.46</v>
      </c>
      <c r="N112" s="7">
        <v>396.2</v>
      </c>
      <c r="O112" s="7">
        <v>29.84</v>
      </c>
      <c r="P112" s="7">
        <v>0.16400000000000001</v>
      </c>
      <c r="Q112" s="7">
        <v>654.28</v>
      </c>
      <c r="R112" s="7">
        <v>51.04</v>
      </c>
      <c r="S112" s="7">
        <v>0.17499999999999999</v>
      </c>
      <c r="T112" s="11">
        <f t="shared" si="6"/>
        <v>409.0916666666667</v>
      </c>
      <c r="U112" s="12">
        <f t="shared" si="7"/>
        <v>137.24435018122466</v>
      </c>
    </row>
    <row r="113" spans="1:21" x14ac:dyDescent="0.25">
      <c r="A113" s="17" t="s">
        <v>35</v>
      </c>
      <c r="B113" s="7">
        <v>65.150000000000006</v>
      </c>
      <c r="C113" s="7">
        <v>4.3600000000000003</v>
      </c>
      <c r="D113" s="7">
        <v>2.01E-2</v>
      </c>
      <c r="E113" s="7">
        <v>62.79</v>
      </c>
      <c r="F113" s="7">
        <v>4.3499999999999996</v>
      </c>
      <c r="G113" s="7">
        <v>2.2800000000000001E-2</v>
      </c>
      <c r="H113" s="7">
        <v>63.35</v>
      </c>
      <c r="I113" s="7">
        <v>4.53</v>
      </c>
      <c r="J113" s="7">
        <v>1.6500000000000001E-2</v>
      </c>
      <c r="K113" s="7">
        <v>65.38</v>
      </c>
      <c r="L113" s="7">
        <v>4.8499999999999996</v>
      </c>
      <c r="M113" s="7">
        <v>3.2500000000000001E-2</v>
      </c>
      <c r="N113" s="7">
        <v>66.819999999999993</v>
      </c>
      <c r="O113" s="7">
        <v>5.13</v>
      </c>
      <c r="P113" s="7">
        <v>1.4999999999999999E-2</v>
      </c>
      <c r="Q113" s="7">
        <v>63.91</v>
      </c>
      <c r="R113" s="7">
        <v>5.08</v>
      </c>
      <c r="S113" s="7">
        <v>1.46E-2</v>
      </c>
      <c r="T113" s="11">
        <f t="shared" si="6"/>
        <v>64.566666666666663</v>
      </c>
      <c r="U113" s="12">
        <f t="shared" si="7"/>
        <v>1.4931398684204575</v>
      </c>
    </row>
    <row r="114" spans="1:21" x14ac:dyDescent="0.25">
      <c r="A114" s="17" t="s">
        <v>36</v>
      </c>
      <c r="B114" s="7">
        <v>1.27</v>
      </c>
      <c r="C114" s="7">
        <v>0.43</v>
      </c>
      <c r="D114" s="7">
        <v>0.94599999999999995</v>
      </c>
      <c r="E114" s="7">
        <v>1.1499999999999999</v>
      </c>
      <c r="F114" s="7">
        <v>0.44</v>
      </c>
      <c r="G114" s="7">
        <v>0.873</v>
      </c>
      <c r="H114" s="7">
        <v>1.61</v>
      </c>
      <c r="I114" s="7">
        <v>0.38</v>
      </c>
      <c r="J114" s="7">
        <v>0.82099999999999995</v>
      </c>
      <c r="K114" s="7">
        <v>2.69</v>
      </c>
      <c r="L114" s="7">
        <v>0.66</v>
      </c>
      <c r="M114" s="7">
        <v>1.43</v>
      </c>
      <c r="N114" s="7">
        <v>1.68</v>
      </c>
      <c r="O114" s="7">
        <v>0.32</v>
      </c>
      <c r="P114" s="7">
        <v>0.53100000000000003</v>
      </c>
      <c r="Q114" s="7">
        <v>0.87</v>
      </c>
      <c r="R114" s="7">
        <v>0.38</v>
      </c>
      <c r="S114" s="7">
        <v>0.749</v>
      </c>
      <c r="T114" s="11">
        <f t="shared" si="6"/>
        <v>1.5449999999999999</v>
      </c>
      <c r="U114" s="12">
        <f t="shared" si="7"/>
        <v>0.63572792922759047</v>
      </c>
    </row>
    <row r="115" spans="1:21" x14ac:dyDescent="0.25">
      <c r="A115" s="17" t="s">
        <v>37</v>
      </c>
      <c r="B115" s="7">
        <v>380.04</v>
      </c>
      <c r="C115" s="7">
        <v>14.38</v>
      </c>
      <c r="D115" s="7">
        <v>0.185</v>
      </c>
      <c r="E115" s="7">
        <v>434.46</v>
      </c>
      <c r="F115" s="7">
        <v>16.670000000000002</v>
      </c>
      <c r="G115" s="7">
        <v>0.18</v>
      </c>
      <c r="H115" s="7">
        <v>601.79999999999995</v>
      </c>
      <c r="I115" s="7">
        <v>23.42</v>
      </c>
      <c r="J115" s="7">
        <v>0.156</v>
      </c>
      <c r="K115" s="7">
        <v>642.12</v>
      </c>
      <c r="L115" s="7">
        <v>25.4</v>
      </c>
      <c r="M115" s="7">
        <v>0.28599999999999998</v>
      </c>
      <c r="N115" s="7">
        <v>291.02</v>
      </c>
      <c r="O115" s="7">
        <v>11.71</v>
      </c>
      <c r="P115" s="7">
        <v>0.106</v>
      </c>
      <c r="Q115" s="7">
        <v>257.08999999999997</v>
      </c>
      <c r="R115" s="7">
        <v>10.53</v>
      </c>
      <c r="S115" s="7">
        <v>0.14499999999999999</v>
      </c>
      <c r="T115" s="11">
        <f t="shared" si="6"/>
        <v>434.42166666666668</v>
      </c>
      <c r="U115" s="12">
        <f t="shared" si="7"/>
        <v>158.82193128364412</v>
      </c>
    </row>
    <row r="116" spans="1:21" x14ac:dyDescent="0.25">
      <c r="A116" s="17" t="s">
        <v>38</v>
      </c>
      <c r="B116" s="7">
        <v>3.92</v>
      </c>
      <c r="C116" s="7">
        <v>0.15</v>
      </c>
      <c r="D116" s="7">
        <v>8.2100000000000003E-3</v>
      </c>
      <c r="E116" s="7">
        <v>17.989999999999998</v>
      </c>
      <c r="F116" s="7">
        <v>0.66</v>
      </c>
      <c r="G116" s="7">
        <v>1.2699999999999999E-2</v>
      </c>
      <c r="H116" s="7">
        <v>1.85</v>
      </c>
      <c r="I116" s="7">
        <v>7.9000000000000001E-2</v>
      </c>
      <c r="J116" s="7">
        <v>1.2999999999999999E-2</v>
      </c>
      <c r="K116" s="7">
        <v>4.46</v>
      </c>
      <c r="L116" s="7">
        <v>0.18</v>
      </c>
      <c r="M116" s="7">
        <v>1.9199999999999998E-2</v>
      </c>
      <c r="N116" s="7">
        <v>8.89</v>
      </c>
      <c r="O116" s="7">
        <v>0.34</v>
      </c>
      <c r="P116" s="7">
        <v>1.0200000000000001E-2</v>
      </c>
      <c r="Q116" s="7">
        <v>7.73</v>
      </c>
      <c r="R116" s="7">
        <v>0.3</v>
      </c>
      <c r="S116" s="7">
        <v>3.2099999999999997E-2</v>
      </c>
      <c r="T116" s="11">
        <f t="shared" si="6"/>
        <v>7.4733333333333336</v>
      </c>
      <c r="U116" s="12">
        <f t="shared" si="7"/>
        <v>5.7619672566465221</v>
      </c>
    </row>
    <row r="117" spans="1:21" x14ac:dyDescent="0.25">
      <c r="A117" s="17" t="s">
        <v>39</v>
      </c>
      <c r="B117" s="7">
        <v>9.44</v>
      </c>
      <c r="C117" s="7">
        <v>0.53</v>
      </c>
      <c r="D117" s="7">
        <v>5.5399999999999998E-2</v>
      </c>
      <c r="E117" s="7">
        <v>12.27</v>
      </c>
      <c r="F117" s="7">
        <v>0.7</v>
      </c>
      <c r="G117" s="7">
        <v>5.8900000000000001E-2</v>
      </c>
      <c r="H117" s="7">
        <v>7.38</v>
      </c>
      <c r="I117" s="7">
        <v>0.44</v>
      </c>
      <c r="J117" s="7">
        <v>7.4099999999999999E-2</v>
      </c>
      <c r="K117" s="7">
        <v>6.58</v>
      </c>
      <c r="L117" s="7">
        <v>0.43</v>
      </c>
      <c r="M117" s="7">
        <v>0.13900000000000001</v>
      </c>
      <c r="N117" s="7">
        <v>11.71</v>
      </c>
      <c r="O117" s="7">
        <v>0.71</v>
      </c>
      <c r="P117" s="7">
        <v>5.3600000000000002E-2</v>
      </c>
      <c r="Q117" s="7">
        <v>11.81</v>
      </c>
      <c r="R117" s="7">
        <v>0.75</v>
      </c>
      <c r="S117" s="7">
        <v>0.05</v>
      </c>
      <c r="T117" s="11">
        <f t="shared" si="6"/>
        <v>9.8650000000000002</v>
      </c>
      <c r="U117" s="12">
        <f t="shared" si="7"/>
        <v>2.4543084565718263</v>
      </c>
    </row>
    <row r="118" spans="1:21" x14ac:dyDescent="0.25">
      <c r="A118" s="17" t="s">
        <v>40</v>
      </c>
      <c r="B118" s="7">
        <v>10.96</v>
      </c>
      <c r="C118" s="7">
        <v>0.71</v>
      </c>
      <c r="D118" s="7">
        <v>0.113</v>
      </c>
      <c r="E118" s="7">
        <v>1.0900000000000001</v>
      </c>
      <c r="F118" s="7">
        <v>0.31</v>
      </c>
      <c r="G118" s="7">
        <v>0.60499999999999998</v>
      </c>
      <c r="H118" s="7">
        <v>1.08</v>
      </c>
      <c r="I118" s="7">
        <v>0.11</v>
      </c>
      <c r="J118" s="7">
        <v>7.5999999999999998E-2</v>
      </c>
      <c r="K118" s="7">
        <v>0.55000000000000004</v>
      </c>
      <c r="L118" s="7">
        <v>0.12</v>
      </c>
      <c r="M118" s="7">
        <v>0.20799999999999999</v>
      </c>
      <c r="N118" s="7">
        <v>10.63</v>
      </c>
      <c r="O118" s="7">
        <v>0.76</v>
      </c>
      <c r="P118" s="7">
        <v>6.2799999999999995E-2</v>
      </c>
      <c r="Q118" s="7">
        <v>15.93</v>
      </c>
      <c r="R118" s="7">
        <v>1.17</v>
      </c>
      <c r="S118" s="7">
        <v>9.9199999999999997E-2</v>
      </c>
      <c r="T118" s="11">
        <f t="shared" si="6"/>
        <v>6.706666666666667</v>
      </c>
      <c r="U118" s="12">
        <f t="shared" si="7"/>
        <v>6.6281842661973913</v>
      </c>
    </row>
    <row r="119" spans="1:21" x14ac:dyDescent="0.25">
      <c r="A119" s="17" t="s">
        <v>41</v>
      </c>
      <c r="B119" s="7">
        <v>13.54</v>
      </c>
      <c r="C119" s="7">
        <v>1.57</v>
      </c>
      <c r="D119" s="7">
        <v>0.13800000000000001</v>
      </c>
      <c r="E119" s="7">
        <v>20.21</v>
      </c>
      <c r="F119" s="7">
        <v>2.4300000000000002</v>
      </c>
      <c r="G119" s="7">
        <v>0.16900000000000001</v>
      </c>
      <c r="H119" s="7">
        <v>17.420000000000002</v>
      </c>
      <c r="I119" s="7">
        <v>2.17</v>
      </c>
      <c r="J119" s="7">
        <v>0.115</v>
      </c>
      <c r="K119" s="7">
        <v>19.86</v>
      </c>
      <c r="L119" s="7">
        <v>2.6</v>
      </c>
      <c r="M119" s="7">
        <v>0.17</v>
      </c>
      <c r="N119" s="7">
        <v>10.199999999999999</v>
      </c>
      <c r="O119" s="7">
        <v>1.4</v>
      </c>
      <c r="P119" s="7">
        <v>5.9799999999999999E-2</v>
      </c>
      <c r="Q119" s="7">
        <v>6.92</v>
      </c>
      <c r="R119" s="7">
        <v>1.02</v>
      </c>
      <c r="S119" s="7">
        <v>0.127</v>
      </c>
      <c r="T119" s="11">
        <f t="shared" si="6"/>
        <v>14.691666666666668</v>
      </c>
      <c r="U119" s="12">
        <f t="shared" si="7"/>
        <v>5.4130893828447633</v>
      </c>
    </row>
    <row r="120" spans="1:21" x14ac:dyDescent="0.25">
      <c r="A120" s="17" t="s">
        <v>42</v>
      </c>
      <c r="B120" s="7">
        <v>30.81</v>
      </c>
      <c r="C120" s="7">
        <v>1.45</v>
      </c>
      <c r="D120" s="7">
        <v>1.9599999999999999E-2</v>
      </c>
      <c r="E120" s="7">
        <v>31.22</v>
      </c>
      <c r="F120" s="7">
        <v>1.51</v>
      </c>
      <c r="G120" s="7">
        <v>2.0299999999999999E-2</v>
      </c>
      <c r="H120" s="7">
        <v>33.270000000000003</v>
      </c>
      <c r="I120" s="7">
        <v>1.64</v>
      </c>
      <c r="J120" s="7">
        <v>1.46E-2</v>
      </c>
      <c r="K120" s="7">
        <v>32.770000000000003</v>
      </c>
      <c r="L120" s="7">
        <v>1.67</v>
      </c>
      <c r="M120" s="7">
        <v>3.8600000000000002E-2</v>
      </c>
      <c r="N120" s="7">
        <v>28.87</v>
      </c>
      <c r="O120" s="7">
        <v>1.5</v>
      </c>
      <c r="P120" s="7">
        <v>1.35E-2</v>
      </c>
      <c r="Q120" s="7">
        <v>25.28</v>
      </c>
      <c r="R120" s="7">
        <v>1.36</v>
      </c>
      <c r="S120" s="7">
        <v>1.5100000000000001E-2</v>
      </c>
      <c r="T120" s="11">
        <f t="shared" si="6"/>
        <v>30.370000000000005</v>
      </c>
      <c r="U120" s="12">
        <f t="shared" si="7"/>
        <v>2.9408910214423116</v>
      </c>
    </row>
    <row r="121" spans="1:21" x14ac:dyDescent="0.25">
      <c r="A121" s="17" t="s">
        <v>43</v>
      </c>
      <c r="B121" s="7">
        <v>5.44</v>
      </c>
      <c r="C121" s="7">
        <v>0.82</v>
      </c>
      <c r="D121" s="7">
        <v>1.55</v>
      </c>
      <c r="E121" s="7">
        <v>64.78</v>
      </c>
      <c r="F121" s="7">
        <v>5.44</v>
      </c>
      <c r="G121" s="7">
        <v>1.49</v>
      </c>
      <c r="H121" s="7" t="s">
        <v>137</v>
      </c>
      <c r="I121" s="7" t="s">
        <v>138</v>
      </c>
      <c r="J121" s="7" t="s">
        <v>138</v>
      </c>
      <c r="K121" s="7" t="s">
        <v>137</v>
      </c>
      <c r="L121" s="7" t="s">
        <v>138</v>
      </c>
      <c r="M121" s="7" t="s">
        <v>138</v>
      </c>
      <c r="N121" s="7">
        <v>6.87</v>
      </c>
      <c r="O121" s="7">
        <v>0.78</v>
      </c>
      <c r="P121" s="7">
        <v>0.90100000000000002</v>
      </c>
      <c r="Q121" s="7">
        <v>3.83</v>
      </c>
      <c r="R121" s="7">
        <v>0.73</v>
      </c>
      <c r="S121" s="7">
        <v>1.21</v>
      </c>
      <c r="T121" s="11">
        <f t="shared" si="6"/>
        <v>20.23</v>
      </c>
      <c r="U121" s="12">
        <f t="shared" si="7"/>
        <v>29.72594938209151</v>
      </c>
    </row>
    <row r="122" spans="1:21" x14ac:dyDescent="0.25">
      <c r="A122" s="17" t="s">
        <v>44</v>
      </c>
      <c r="B122" s="7">
        <v>0.19</v>
      </c>
      <c r="C122" s="7">
        <v>1.9E-2</v>
      </c>
      <c r="D122" s="7">
        <v>1.09E-2</v>
      </c>
      <c r="E122" s="7">
        <v>1.2500000000000001E-2</v>
      </c>
      <c r="F122" s="7">
        <v>5.4999999999999997E-3</v>
      </c>
      <c r="G122" s="7">
        <v>8.6199999999999992E-3</v>
      </c>
      <c r="H122" s="7">
        <v>3.5799999999999998E-2</v>
      </c>
      <c r="I122" s="7">
        <v>5.7000000000000002E-3</v>
      </c>
      <c r="J122" s="7">
        <v>3.8E-3</v>
      </c>
      <c r="K122" s="7">
        <v>7.1999999999999995E-2</v>
      </c>
      <c r="L122" s="7">
        <v>1.2E-2</v>
      </c>
      <c r="M122" s="7">
        <v>1.2699999999999999E-2</v>
      </c>
      <c r="N122" s="7">
        <v>1.1719999999999999</v>
      </c>
      <c r="O122" s="7">
        <v>9.9000000000000005E-2</v>
      </c>
      <c r="P122" s="7">
        <v>3.8700000000000002E-3</v>
      </c>
      <c r="Q122" s="7">
        <v>0.90900000000000003</v>
      </c>
      <c r="R122" s="7">
        <v>8.3000000000000004E-2</v>
      </c>
      <c r="S122" s="7">
        <v>5.4200000000000003E-3</v>
      </c>
      <c r="T122" s="11">
        <f t="shared" si="6"/>
        <v>0.39855000000000002</v>
      </c>
      <c r="U122" s="12">
        <f t="shared" si="7"/>
        <v>0.50784530617108192</v>
      </c>
    </row>
    <row r="123" spans="1:21" x14ac:dyDescent="0.25">
      <c r="A123" s="17" t="s">
        <v>45</v>
      </c>
      <c r="B123" s="7">
        <v>1.74</v>
      </c>
      <c r="C123" s="7">
        <v>0.14000000000000001</v>
      </c>
      <c r="D123" s="7">
        <v>0</v>
      </c>
      <c r="E123" s="7">
        <v>0.124</v>
      </c>
      <c r="F123" s="7">
        <v>0.02</v>
      </c>
      <c r="G123" s="7">
        <v>1.55E-2</v>
      </c>
      <c r="H123" s="7">
        <v>1.25</v>
      </c>
      <c r="I123" s="7">
        <v>0.1</v>
      </c>
      <c r="J123" s="7">
        <v>7.8700000000000003E-3</v>
      </c>
      <c r="K123" s="7">
        <v>6.4000000000000001E-2</v>
      </c>
      <c r="L123" s="7">
        <v>1.6E-2</v>
      </c>
      <c r="M123" s="7">
        <v>2.0799999999999999E-2</v>
      </c>
      <c r="N123" s="7">
        <v>8.61</v>
      </c>
      <c r="O123" s="7">
        <v>0.73</v>
      </c>
      <c r="P123" s="7">
        <v>9.8099999999999993E-3</v>
      </c>
      <c r="Q123" s="7">
        <v>15.01</v>
      </c>
      <c r="R123" s="7">
        <v>1.31</v>
      </c>
      <c r="S123" s="7">
        <v>7.0899999999999999E-3</v>
      </c>
      <c r="T123" s="11">
        <f t="shared" si="6"/>
        <v>4.4663333333333339</v>
      </c>
      <c r="U123" s="12">
        <f t="shared" si="7"/>
        <v>6.0721161275676092</v>
      </c>
    </row>
    <row r="124" spans="1:21" x14ac:dyDescent="0.25">
      <c r="A124" s="17" t="s">
        <v>46</v>
      </c>
      <c r="B124" s="7">
        <v>8.3000000000000004E-2</v>
      </c>
      <c r="C124" s="7">
        <v>1.0999999999999999E-2</v>
      </c>
      <c r="D124" s="7">
        <v>1.0999999999999999E-2</v>
      </c>
      <c r="E124" s="7">
        <v>9.4000000000000004E-3</v>
      </c>
      <c r="F124" s="7">
        <v>5.0000000000000001E-3</v>
      </c>
      <c r="G124" s="7">
        <v>7.9399999999999991E-3</v>
      </c>
      <c r="H124" s="7">
        <v>1.89E-2</v>
      </c>
      <c r="I124" s="7">
        <v>4.0000000000000001E-3</v>
      </c>
      <c r="J124" s="7">
        <v>0</v>
      </c>
      <c r="K124" s="7" t="s">
        <v>137</v>
      </c>
      <c r="L124" s="7" t="s">
        <v>138</v>
      </c>
      <c r="M124" s="7" t="s">
        <v>138</v>
      </c>
      <c r="N124" s="7">
        <v>0.53</v>
      </c>
      <c r="O124" s="7">
        <v>4.7E-2</v>
      </c>
      <c r="P124" s="7">
        <v>5.5900000000000004E-3</v>
      </c>
      <c r="Q124" s="7">
        <v>0.96799999999999997</v>
      </c>
      <c r="R124" s="7">
        <v>8.6999999999999994E-2</v>
      </c>
      <c r="S124" s="7">
        <v>3.9300000000000003E-3</v>
      </c>
      <c r="T124" s="11">
        <f t="shared" si="6"/>
        <v>0.32185999999999998</v>
      </c>
      <c r="U124" s="12">
        <f t="shared" si="7"/>
        <v>0.42050245897021821</v>
      </c>
    </row>
    <row r="125" spans="1:21" x14ac:dyDescent="0.25">
      <c r="A125" s="17" t="s">
        <v>47</v>
      </c>
      <c r="B125" s="7">
        <v>0.34100000000000003</v>
      </c>
      <c r="C125" s="7">
        <v>0.05</v>
      </c>
      <c r="D125" s="7">
        <v>4.4200000000000003E-2</v>
      </c>
      <c r="E125" s="7">
        <v>0.11600000000000001</v>
      </c>
      <c r="F125" s="7">
        <v>3.5000000000000003E-2</v>
      </c>
      <c r="G125" s="7">
        <v>4.6800000000000001E-2</v>
      </c>
      <c r="H125" s="7">
        <v>0.13800000000000001</v>
      </c>
      <c r="I125" s="7">
        <v>2.5000000000000001E-2</v>
      </c>
      <c r="J125" s="7">
        <v>0</v>
      </c>
      <c r="K125" s="7">
        <v>7.1999999999999995E-2</v>
      </c>
      <c r="L125" s="7">
        <v>3.5999999999999997E-2</v>
      </c>
      <c r="M125" s="7">
        <v>7.1099999999999997E-2</v>
      </c>
      <c r="N125" s="7">
        <v>0.627</v>
      </c>
      <c r="O125" s="7">
        <v>7.2999999999999995E-2</v>
      </c>
      <c r="P125" s="7">
        <v>2.4799999999999999E-2</v>
      </c>
      <c r="Q125" s="7">
        <v>0.38100000000000001</v>
      </c>
      <c r="R125" s="7">
        <v>5.8999999999999997E-2</v>
      </c>
      <c r="S125" s="7">
        <v>0</v>
      </c>
      <c r="T125" s="11">
        <f t="shared" si="6"/>
        <v>0.27916666666666667</v>
      </c>
      <c r="U125" s="12">
        <f t="shared" si="7"/>
        <v>0.21196737170297381</v>
      </c>
    </row>
    <row r="126" spans="1:21" x14ac:dyDescent="0.25">
      <c r="A126" s="17" t="s">
        <v>48</v>
      </c>
      <c r="B126" s="7" t="s">
        <v>137</v>
      </c>
      <c r="C126" s="7" t="s">
        <v>138</v>
      </c>
      <c r="D126" s="7" t="s">
        <v>138</v>
      </c>
      <c r="E126" s="7">
        <v>4.9000000000000002E-2</v>
      </c>
      <c r="F126" s="7">
        <v>1.7999999999999999E-2</v>
      </c>
      <c r="G126" s="7">
        <v>2.2599999999999999E-2</v>
      </c>
      <c r="H126" s="7" t="s">
        <v>137</v>
      </c>
      <c r="I126" s="7" t="s">
        <v>138</v>
      </c>
      <c r="J126" s="7" t="s">
        <v>138</v>
      </c>
      <c r="K126" s="7" t="s">
        <v>137</v>
      </c>
      <c r="L126" s="7" t="s">
        <v>138</v>
      </c>
      <c r="M126" s="7" t="s">
        <v>138</v>
      </c>
      <c r="N126" s="7" t="s">
        <v>137</v>
      </c>
      <c r="O126" s="7" t="s">
        <v>138</v>
      </c>
      <c r="P126" s="7" t="s">
        <v>138</v>
      </c>
      <c r="Q126" s="7" t="s">
        <v>137</v>
      </c>
      <c r="R126" s="7" t="s">
        <v>138</v>
      </c>
      <c r="S126" s="7" t="s">
        <v>138</v>
      </c>
      <c r="T126" s="11">
        <f t="shared" si="6"/>
        <v>4.9000000000000002E-2</v>
      </c>
      <c r="U126" s="12" t="s">
        <v>138</v>
      </c>
    </row>
    <row r="127" spans="1:21" x14ac:dyDescent="0.25">
      <c r="A127" s="17" t="s">
        <v>49</v>
      </c>
      <c r="B127" s="7" t="s">
        <v>137</v>
      </c>
      <c r="C127" s="7" t="s">
        <v>138</v>
      </c>
      <c r="D127" s="7" t="s">
        <v>138</v>
      </c>
      <c r="E127" s="7" t="s">
        <v>137</v>
      </c>
      <c r="F127" s="7" t="s">
        <v>138</v>
      </c>
      <c r="G127" s="7" t="s">
        <v>138</v>
      </c>
      <c r="H127" s="7">
        <v>0.22500000000000001</v>
      </c>
      <c r="I127" s="7">
        <v>7.3999999999999996E-2</v>
      </c>
      <c r="J127" s="7">
        <v>0.11899999999999999</v>
      </c>
      <c r="K127" s="7" t="s">
        <v>137</v>
      </c>
      <c r="L127" s="7" t="s">
        <v>138</v>
      </c>
      <c r="M127" s="7" t="s">
        <v>138</v>
      </c>
      <c r="N127" s="7" t="s">
        <v>137</v>
      </c>
      <c r="O127" s="7" t="s">
        <v>138</v>
      </c>
      <c r="P127" s="7" t="s">
        <v>138</v>
      </c>
      <c r="Q127" s="7" t="s">
        <v>137</v>
      </c>
      <c r="R127" s="7" t="s">
        <v>138</v>
      </c>
      <c r="S127" s="7" t="s">
        <v>138</v>
      </c>
      <c r="T127" s="11">
        <f t="shared" si="6"/>
        <v>0.22500000000000001</v>
      </c>
      <c r="U127" s="12" t="s">
        <v>138</v>
      </c>
    </row>
    <row r="128" spans="1:21" x14ac:dyDescent="0.25">
      <c r="A128" s="17" t="s">
        <v>50</v>
      </c>
      <c r="B128" s="7">
        <v>3.5200000000000002E-2</v>
      </c>
      <c r="C128" s="7">
        <v>6.4000000000000003E-3</v>
      </c>
      <c r="D128" s="7">
        <v>5.5100000000000001E-3</v>
      </c>
      <c r="E128" s="7">
        <v>2.4500000000000001E-2</v>
      </c>
      <c r="F128" s="7">
        <v>7.3000000000000001E-3</v>
      </c>
      <c r="G128" s="7">
        <v>1.0500000000000001E-2</v>
      </c>
      <c r="H128" s="7">
        <v>2.41E-2</v>
      </c>
      <c r="I128" s="7">
        <v>4.7000000000000002E-3</v>
      </c>
      <c r="J128" s="7">
        <v>4.1200000000000004E-3</v>
      </c>
      <c r="K128" s="7">
        <v>0.11</v>
      </c>
      <c r="L128" s="7">
        <v>1.4E-2</v>
      </c>
      <c r="M128" s="7">
        <v>1.29E-2</v>
      </c>
      <c r="N128" s="7">
        <v>6.6199999999999995E-2</v>
      </c>
      <c r="O128" s="7">
        <v>8.6999999999999994E-3</v>
      </c>
      <c r="P128" s="7">
        <v>4.8199999999999996E-3</v>
      </c>
      <c r="Q128" s="7">
        <v>2.7400000000000001E-2</v>
      </c>
      <c r="R128" s="7">
        <v>6.8999999999999999E-3</v>
      </c>
      <c r="S128" s="7">
        <v>5.3499999999999997E-3</v>
      </c>
      <c r="T128" s="11">
        <f t="shared" si="6"/>
        <v>4.7899999999999998E-2</v>
      </c>
      <c r="U128" s="12">
        <f t="shared" si="7"/>
        <v>3.4312796446806834E-2</v>
      </c>
    </row>
    <row r="129" spans="1:21" x14ac:dyDescent="0.25">
      <c r="A129" s="17" t="s">
        <v>51</v>
      </c>
      <c r="B129" s="7">
        <v>2.71</v>
      </c>
      <c r="C129" s="7">
        <v>0.19</v>
      </c>
      <c r="D129" s="7">
        <v>0.114</v>
      </c>
      <c r="E129" s="7">
        <v>1.54</v>
      </c>
      <c r="F129" s="7">
        <v>0.13</v>
      </c>
      <c r="G129" s="7">
        <v>0.114</v>
      </c>
      <c r="H129" s="7">
        <v>2.79</v>
      </c>
      <c r="I129" s="7">
        <v>0.2</v>
      </c>
      <c r="J129" s="7">
        <v>0.104</v>
      </c>
      <c r="K129" s="7">
        <v>2.2599999999999998</v>
      </c>
      <c r="L129" s="7">
        <v>0.19</v>
      </c>
      <c r="M129" s="7">
        <v>0.188</v>
      </c>
      <c r="N129" s="7">
        <v>4.72</v>
      </c>
      <c r="O129" s="7">
        <v>0.33</v>
      </c>
      <c r="P129" s="7">
        <v>6.4699999999999994E-2</v>
      </c>
      <c r="Q129" s="7">
        <v>2.69</v>
      </c>
      <c r="R129" s="7">
        <v>0.22</v>
      </c>
      <c r="S129" s="7">
        <v>8.5999999999999993E-2</v>
      </c>
      <c r="T129" s="11">
        <f t="shared" si="6"/>
        <v>2.7850000000000001</v>
      </c>
      <c r="U129" s="12">
        <f t="shared" si="7"/>
        <v>1.0568396283258867</v>
      </c>
    </row>
    <row r="130" spans="1:21" x14ac:dyDescent="0.25">
      <c r="A130" s="17" t="s">
        <v>52</v>
      </c>
      <c r="B130" s="7">
        <v>1.69</v>
      </c>
      <c r="C130" s="7">
        <v>0.11</v>
      </c>
      <c r="D130" s="7">
        <v>5.9799999999999999E-2</v>
      </c>
      <c r="E130" s="7">
        <v>0.34699999999999998</v>
      </c>
      <c r="F130" s="7">
        <v>4.5999999999999999E-2</v>
      </c>
      <c r="G130" s="7">
        <v>4.6100000000000002E-2</v>
      </c>
      <c r="H130" s="7">
        <v>2.02</v>
      </c>
      <c r="I130" s="7">
        <v>0.13</v>
      </c>
      <c r="J130" s="7">
        <v>4.2799999999999998E-2</v>
      </c>
      <c r="K130" s="7">
        <v>0.17699999999999999</v>
      </c>
      <c r="L130" s="7">
        <v>4.2000000000000003E-2</v>
      </c>
      <c r="M130" s="7">
        <v>7.3899999999999993E-2</v>
      </c>
      <c r="N130" s="7">
        <v>4.45</v>
      </c>
      <c r="O130" s="7">
        <v>0.28000000000000003</v>
      </c>
      <c r="P130" s="7">
        <v>3.3399999999999999E-2</v>
      </c>
      <c r="Q130" s="7">
        <v>1.54</v>
      </c>
      <c r="R130" s="7">
        <v>0.12</v>
      </c>
      <c r="S130" s="7">
        <v>4.0099999999999997E-2</v>
      </c>
      <c r="T130" s="11">
        <f t="shared" si="6"/>
        <v>1.704</v>
      </c>
      <c r="U130" s="12">
        <f t="shared" si="7"/>
        <v>1.5388724443565818</v>
      </c>
    </row>
    <row r="131" spans="1:21" x14ac:dyDescent="0.25">
      <c r="A131" s="17" t="s">
        <v>53</v>
      </c>
      <c r="B131" s="7">
        <v>0.85699999999999998</v>
      </c>
      <c r="C131" s="7">
        <v>6.8000000000000005E-2</v>
      </c>
      <c r="D131" s="7">
        <v>3.5999999999999999E-3</v>
      </c>
      <c r="E131" s="7">
        <v>7.2999999999999995E-2</v>
      </c>
      <c r="F131" s="7">
        <v>0.01</v>
      </c>
      <c r="G131" s="7">
        <v>4.8399999999999997E-3</v>
      </c>
      <c r="H131" s="7">
        <v>7.46E-2</v>
      </c>
      <c r="I131" s="7">
        <v>8.8000000000000005E-3</v>
      </c>
      <c r="J131" s="7">
        <v>0</v>
      </c>
      <c r="K131" s="7">
        <v>5.1700000000000003E-2</v>
      </c>
      <c r="L131" s="7">
        <v>8.8000000000000005E-3</v>
      </c>
      <c r="M131" s="7">
        <v>7.8100000000000001E-3</v>
      </c>
      <c r="N131" s="7">
        <v>6.79</v>
      </c>
      <c r="O131" s="7">
        <v>0.59</v>
      </c>
      <c r="P131" s="7">
        <v>3.3500000000000001E-3</v>
      </c>
      <c r="Q131" s="7">
        <v>3.57</v>
      </c>
      <c r="R131" s="7">
        <v>0.32</v>
      </c>
      <c r="S131" s="7">
        <v>3.0100000000000001E-3</v>
      </c>
      <c r="T131" s="11">
        <f t="shared" si="6"/>
        <v>1.9027166666666666</v>
      </c>
      <c r="U131" s="12">
        <f t="shared" si="7"/>
        <v>2.7522729431629176</v>
      </c>
    </row>
    <row r="132" spans="1:21" x14ac:dyDescent="0.25">
      <c r="A132" s="17" t="s">
        <v>54</v>
      </c>
      <c r="B132" s="7">
        <v>0.64</v>
      </c>
      <c r="C132" s="7">
        <v>0.05</v>
      </c>
      <c r="D132" s="7">
        <v>0</v>
      </c>
      <c r="E132" s="7">
        <v>8.3000000000000004E-2</v>
      </c>
      <c r="F132" s="7">
        <v>1.0999999999999999E-2</v>
      </c>
      <c r="G132" s="7">
        <v>0</v>
      </c>
      <c r="H132" s="7">
        <v>5.96E-2</v>
      </c>
      <c r="I132" s="7">
        <v>7.3000000000000001E-3</v>
      </c>
      <c r="J132" s="7">
        <v>0</v>
      </c>
      <c r="K132" s="7">
        <v>6.6000000000000003E-2</v>
      </c>
      <c r="L132" s="7">
        <v>0.01</v>
      </c>
      <c r="M132" s="7">
        <v>1.0999999999999999E-2</v>
      </c>
      <c r="N132" s="7">
        <v>4.7300000000000004</v>
      </c>
      <c r="O132" s="7">
        <v>0.39</v>
      </c>
      <c r="P132" s="7">
        <v>2.5700000000000001E-2</v>
      </c>
      <c r="Q132" s="7">
        <v>3.24</v>
      </c>
      <c r="R132" s="7">
        <v>0.28000000000000003</v>
      </c>
      <c r="S132" s="7">
        <v>3.81E-3</v>
      </c>
      <c r="T132" s="11">
        <f t="shared" si="6"/>
        <v>1.4697666666666667</v>
      </c>
      <c r="U132" s="12">
        <f t="shared" si="7"/>
        <v>2.0166116548970621</v>
      </c>
    </row>
    <row r="133" spans="1:21" x14ac:dyDescent="0.25">
      <c r="A133" s="17" t="s">
        <v>55</v>
      </c>
      <c r="B133" s="7">
        <v>0.17</v>
      </c>
      <c r="C133" s="7">
        <v>2.9000000000000001E-2</v>
      </c>
      <c r="D133" s="7">
        <v>0</v>
      </c>
      <c r="E133" s="7" t="s">
        <v>137</v>
      </c>
      <c r="F133" s="7" t="s">
        <v>138</v>
      </c>
      <c r="G133" s="7" t="s">
        <v>138</v>
      </c>
      <c r="H133" s="7" t="s">
        <v>137</v>
      </c>
      <c r="I133" s="7" t="s">
        <v>138</v>
      </c>
      <c r="J133" s="7" t="s">
        <v>138</v>
      </c>
      <c r="K133" s="7" t="s">
        <v>137</v>
      </c>
      <c r="L133" s="7" t="s">
        <v>138</v>
      </c>
      <c r="M133" s="7" t="s">
        <v>138</v>
      </c>
      <c r="N133" s="7">
        <v>1.1100000000000001</v>
      </c>
      <c r="O133" s="7">
        <v>0.12</v>
      </c>
      <c r="P133" s="7">
        <v>1.9199999999999998E-2</v>
      </c>
      <c r="Q133" s="7">
        <v>0.57099999999999995</v>
      </c>
      <c r="R133" s="7">
        <v>7.8E-2</v>
      </c>
      <c r="S133" s="7">
        <v>2.5600000000000001E-2</v>
      </c>
      <c r="T133" s="11">
        <f t="shared" si="6"/>
        <v>0.61699999999999999</v>
      </c>
      <c r="U133" s="12">
        <f t="shared" si="7"/>
        <v>0.47168527642910385</v>
      </c>
    </row>
    <row r="134" spans="1:21" x14ac:dyDescent="0.25">
      <c r="A134" s="17" t="s">
        <v>56</v>
      </c>
      <c r="B134" s="7">
        <v>8.4000000000000005E-2</v>
      </c>
      <c r="C134" s="7">
        <v>1.7999999999999999E-2</v>
      </c>
      <c r="D134" s="7">
        <v>2.07E-2</v>
      </c>
      <c r="E134" s="7" t="s">
        <v>137</v>
      </c>
      <c r="F134" s="7" t="s">
        <v>138</v>
      </c>
      <c r="G134" s="7" t="s">
        <v>138</v>
      </c>
      <c r="H134" s="7">
        <v>2.5999999999999999E-2</v>
      </c>
      <c r="I134" s="7">
        <v>1.2999999999999999E-2</v>
      </c>
      <c r="J134" s="7">
        <v>2.41E-2</v>
      </c>
      <c r="K134" s="7" t="s">
        <v>137</v>
      </c>
      <c r="L134" s="7" t="s">
        <v>138</v>
      </c>
      <c r="M134" s="7" t="s">
        <v>138</v>
      </c>
      <c r="N134" s="7">
        <v>0.32400000000000001</v>
      </c>
      <c r="O134" s="7">
        <v>4.1000000000000002E-2</v>
      </c>
      <c r="P134" s="7">
        <v>1.12E-2</v>
      </c>
      <c r="Q134" s="7">
        <v>0.379</v>
      </c>
      <c r="R134" s="7">
        <v>5.0999999999999997E-2</v>
      </c>
      <c r="S134" s="7">
        <v>1.8800000000000001E-2</v>
      </c>
      <c r="T134" s="11">
        <f t="shared" si="6"/>
        <v>0.20324999999999999</v>
      </c>
      <c r="U134" s="12">
        <f t="shared" si="7"/>
        <v>0.1742667973730701</v>
      </c>
    </row>
    <row r="135" spans="1:21" x14ac:dyDescent="0.25">
      <c r="A135" s="17" t="s">
        <v>57</v>
      </c>
      <c r="B135" s="7">
        <v>12.31</v>
      </c>
      <c r="C135" s="7">
        <v>0.84</v>
      </c>
      <c r="D135" s="7">
        <v>0</v>
      </c>
      <c r="E135" s="7">
        <v>0.441</v>
      </c>
      <c r="F135" s="7">
        <v>5.6000000000000001E-2</v>
      </c>
      <c r="G135" s="7">
        <v>3.3500000000000002E-2</v>
      </c>
      <c r="H135" s="7">
        <v>0.98399999999999999</v>
      </c>
      <c r="I135" s="7">
        <v>8.7999999999999995E-2</v>
      </c>
      <c r="J135" s="7">
        <v>2.6800000000000001E-2</v>
      </c>
      <c r="K135" s="7">
        <v>0.56399999999999995</v>
      </c>
      <c r="L135" s="7">
        <v>6.9000000000000006E-2</v>
      </c>
      <c r="M135" s="7">
        <v>4.8800000000000003E-2</v>
      </c>
      <c r="N135" s="7">
        <v>60.52</v>
      </c>
      <c r="O135" s="7">
        <v>4.57</v>
      </c>
      <c r="P135" s="7">
        <v>2.41E-2</v>
      </c>
      <c r="Q135" s="7">
        <v>10.99</v>
      </c>
      <c r="R135" s="7">
        <v>0.88</v>
      </c>
      <c r="S135" s="7">
        <v>1.9900000000000001E-2</v>
      </c>
      <c r="T135" s="11">
        <f t="shared" si="6"/>
        <v>14.301499999999999</v>
      </c>
      <c r="U135" s="12">
        <f t="shared" si="7"/>
        <v>23.277757707734654</v>
      </c>
    </row>
    <row r="136" spans="1:21" x14ac:dyDescent="0.25">
      <c r="A136" s="17" t="s">
        <v>58</v>
      </c>
      <c r="B136" s="7" t="s">
        <v>137</v>
      </c>
      <c r="C136" s="7" t="s">
        <v>138</v>
      </c>
      <c r="D136" s="7" t="s">
        <v>138</v>
      </c>
      <c r="E136" s="7" t="s">
        <v>137</v>
      </c>
      <c r="F136" s="7" t="s">
        <v>138</v>
      </c>
      <c r="G136" s="7" t="s">
        <v>138</v>
      </c>
      <c r="H136" s="7" t="s">
        <v>137</v>
      </c>
      <c r="I136" s="7" t="s">
        <v>138</v>
      </c>
      <c r="J136" s="7" t="s">
        <v>138</v>
      </c>
      <c r="K136" s="7" t="s">
        <v>137</v>
      </c>
      <c r="L136" s="7" t="s">
        <v>138</v>
      </c>
      <c r="M136" s="7" t="s">
        <v>138</v>
      </c>
      <c r="N136" s="7" t="s">
        <v>137</v>
      </c>
      <c r="O136" s="7" t="s">
        <v>138</v>
      </c>
      <c r="P136" s="7" t="s">
        <v>138</v>
      </c>
      <c r="Q136" s="7" t="s">
        <v>137</v>
      </c>
      <c r="R136" s="7" t="s">
        <v>138</v>
      </c>
      <c r="S136" s="7" t="s">
        <v>138</v>
      </c>
      <c r="T136" s="11" t="s">
        <v>138</v>
      </c>
      <c r="U136" s="12" t="s">
        <v>138</v>
      </c>
    </row>
    <row r="137" spans="1:21" x14ac:dyDescent="0.25">
      <c r="A137" s="17" t="s">
        <v>59</v>
      </c>
      <c r="B137" s="7">
        <v>0.873</v>
      </c>
      <c r="C137" s="7">
        <v>7.2999999999999995E-2</v>
      </c>
      <c r="D137" s="7">
        <v>1.44E-2</v>
      </c>
      <c r="E137" s="7">
        <v>1.76</v>
      </c>
      <c r="F137" s="7">
        <v>0.14000000000000001</v>
      </c>
      <c r="G137" s="7">
        <v>1.5800000000000002E-2</v>
      </c>
      <c r="H137" s="7">
        <v>0.40200000000000002</v>
      </c>
      <c r="I137" s="7">
        <v>3.9E-2</v>
      </c>
      <c r="J137" s="7">
        <v>0</v>
      </c>
      <c r="K137" s="7">
        <v>0.315</v>
      </c>
      <c r="L137" s="7">
        <v>4.1000000000000002E-2</v>
      </c>
      <c r="M137" s="7">
        <v>3.4200000000000001E-2</v>
      </c>
      <c r="N137" s="7">
        <v>2.89</v>
      </c>
      <c r="O137" s="7">
        <v>0.23</v>
      </c>
      <c r="P137" s="7">
        <v>2.0799999999999999E-2</v>
      </c>
      <c r="Q137" s="7">
        <v>0.67700000000000005</v>
      </c>
      <c r="R137" s="7">
        <v>7.0999999999999994E-2</v>
      </c>
      <c r="S137" s="7">
        <v>2.1299999999999999E-2</v>
      </c>
      <c r="T137" s="11">
        <f t="shared" si="6"/>
        <v>1.1528333333333334</v>
      </c>
      <c r="U137" s="12">
        <f t="shared" si="7"/>
        <v>0.99567452848140436</v>
      </c>
    </row>
    <row r="138" spans="1:21" x14ac:dyDescent="0.25">
      <c r="A138" s="17" t="s">
        <v>60</v>
      </c>
      <c r="B138" s="7">
        <v>5.2999999999999999E-2</v>
      </c>
      <c r="C138" s="7">
        <v>1.2E-2</v>
      </c>
      <c r="D138" s="7">
        <v>1.9099999999999999E-2</v>
      </c>
      <c r="E138" s="7">
        <v>0.128</v>
      </c>
      <c r="F138" s="7">
        <v>1.7000000000000001E-2</v>
      </c>
      <c r="G138" s="7">
        <v>1.2E-2</v>
      </c>
      <c r="H138" s="7" t="s">
        <v>137</v>
      </c>
      <c r="I138" s="7" t="s">
        <v>138</v>
      </c>
      <c r="J138" s="7" t="s">
        <v>138</v>
      </c>
      <c r="K138" s="7">
        <v>1.56</v>
      </c>
      <c r="L138" s="7">
        <v>0.1</v>
      </c>
      <c r="M138" s="7">
        <v>2.69E-2</v>
      </c>
      <c r="N138" s="7">
        <v>0.307</v>
      </c>
      <c r="O138" s="7">
        <v>2.7E-2</v>
      </c>
      <c r="P138" s="7">
        <v>8.2400000000000008E-3</v>
      </c>
      <c r="Q138" s="7">
        <v>0.05</v>
      </c>
      <c r="R138" s="7">
        <v>1.2E-2</v>
      </c>
      <c r="S138" s="7">
        <v>0</v>
      </c>
      <c r="T138" s="11">
        <f t="shared" si="6"/>
        <v>0.41959999999999997</v>
      </c>
      <c r="U138" s="12">
        <f t="shared" si="7"/>
        <v>0.64599171821316725</v>
      </c>
    </row>
    <row r="139" spans="1:21" x14ac:dyDescent="0.25">
      <c r="A139" s="17" t="s">
        <v>61</v>
      </c>
      <c r="B139" s="7">
        <v>0.20599999999999999</v>
      </c>
      <c r="C139" s="7">
        <v>2.1000000000000001E-2</v>
      </c>
      <c r="D139" s="7">
        <v>5.5999999999999999E-3</v>
      </c>
      <c r="E139" s="7" t="s">
        <v>137</v>
      </c>
      <c r="F139" s="7" t="s">
        <v>138</v>
      </c>
      <c r="G139" s="7" t="s">
        <v>138</v>
      </c>
      <c r="H139" s="7">
        <v>6.0900000000000003E-2</v>
      </c>
      <c r="I139" s="7">
        <v>8.9999999999999993E-3</v>
      </c>
      <c r="J139" s="7">
        <v>5.1599999999999997E-3</v>
      </c>
      <c r="K139" s="7" t="s">
        <v>137</v>
      </c>
      <c r="L139" s="7" t="s">
        <v>138</v>
      </c>
      <c r="M139" s="7" t="s">
        <v>138</v>
      </c>
      <c r="N139" s="7">
        <v>1.85</v>
      </c>
      <c r="O139" s="7">
        <v>0.16</v>
      </c>
      <c r="P139" s="7">
        <v>3.0400000000000002E-3</v>
      </c>
      <c r="Q139" s="7">
        <v>0.69099999999999995</v>
      </c>
      <c r="R139" s="7">
        <v>6.9000000000000006E-2</v>
      </c>
      <c r="S139" s="7">
        <v>4.62E-3</v>
      </c>
      <c r="T139" s="11">
        <f t="shared" si="6"/>
        <v>0.70197500000000002</v>
      </c>
      <c r="U139" s="12">
        <f t="shared" si="7"/>
        <v>0.81138774280036219</v>
      </c>
    </row>
    <row r="140" spans="1:21" ht="13.8" thickBot="1" x14ac:dyDescent="0.3">
      <c r="A140" s="18" t="s">
        <v>62</v>
      </c>
      <c r="B140" s="8">
        <v>0.65400000000000003</v>
      </c>
      <c r="C140" s="8">
        <v>5.1999999999999998E-2</v>
      </c>
      <c r="D140" s="8">
        <v>6.0200000000000002E-3</v>
      </c>
      <c r="E140" s="8">
        <v>5.79E-2</v>
      </c>
      <c r="F140" s="8">
        <v>0.01</v>
      </c>
      <c r="G140" s="8">
        <v>7.1999999999999998E-3</v>
      </c>
      <c r="H140" s="8">
        <v>6.93E-2</v>
      </c>
      <c r="I140" s="8">
        <v>9.7000000000000003E-3</v>
      </c>
      <c r="J140" s="8">
        <v>9.4500000000000001E-3</v>
      </c>
      <c r="K140" s="8">
        <v>4.7899999999999998E-2</v>
      </c>
      <c r="L140" s="8">
        <v>9.5999999999999992E-3</v>
      </c>
      <c r="M140" s="8">
        <v>1.0500000000000001E-2</v>
      </c>
      <c r="N140" s="8">
        <v>3.06</v>
      </c>
      <c r="O140" s="8">
        <v>0.25</v>
      </c>
      <c r="P140" s="8">
        <v>1.83E-3</v>
      </c>
      <c r="Q140" s="8">
        <v>2</v>
      </c>
      <c r="R140" s="8">
        <v>0.17</v>
      </c>
      <c r="S140" s="8">
        <v>4.2599999999999999E-3</v>
      </c>
      <c r="T140" s="13">
        <f t="shared" si="6"/>
        <v>0.9815166666666667</v>
      </c>
      <c r="U140" s="14">
        <f t="shared" si="7"/>
        <v>1.2666108722360891</v>
      </c>
    </row>
    <row r="141" spans="1:21" ht="13.8" thickBot="1" x14ac:dyDescent="0.3"/>
    <row r="142" spans="1:21" x14ac:dyDescent="0.25">
      <c r="A142" s="9"/>
      <c r="B142" s="6" t="s">
        <v>100</v>
      </c>
      <c r="C142" s="6" t="s">
        <v>63</v>
      </c>
      <c r="D142" s="6" t="s">
        <v>85</v>
      </c>
      <c r="E142" s="6" t="s">
        <v>101</v>
      </c>
      <c r="F142" s="6" t="s">
        <v>63</v>
      </c>
      <c r="G142" s="6" t="s">
        <v>85</v>
      </c>
      <c r="H142" s="6" t="s">
        <v>102</v>
      </c>
      <c r="I142" s="6" t="s">
        <v>63</v>
      </c>
      <c r="J142" s="6" t="s">
        <v>85</v>
      </c>
      <c r="K142" s="6" t="s">
        <v>103</v>
      </c>
      <c r="L142" s="6" t="s">
        <v>63</v>
      </c>
      <c r="M142" s="6" t="s">
        <v>85</v>
      </c>
      <c r="N142" s="6" t="s">
        <v>104</v>
      </c>
      <c r="O142" s="6" t="s">
        <v>63</v>
      </c>
      <c r="P142" s="6" t="s">
        <v>85</v>
      </c>
      <c r="Q142" s="9" t="s">
        <v>139</v>
      </c>
      <c r="R142" s="10" t="s">
        <v>140</v>
      </c>
    </row>
    <row r="143" spans="1:21" x14ac:dyDescent="0.25">
      <c r="A143" s="17" t="s">
        <v>30</v>
      </c>
      <c r="B143" s="7">
        <v>65.87</v>
      </c>
      <c r="C143" s="7">
        <v>4.1500000000000004</v>
      </c>
      <c r="D143" s="7">
        <v>1.9300000000000001E-2</v>
      </c>
      <c r="E143" s="7">
        <v>21.11</v>
      </c>
      <c r="F143" s="7">
        <v>1.41</v>
      </c>
      <c r="G143" s="7">
        <v>3.8300000000000001E-2</v>
      </c>
      <c r="H143" s="7">
        <v>27.95</v>
      </c>
      <c r="I143" s="7">
        <v>1.93</v>
      </c>
      <c r="J143" s="7">
        <v>2.7E-2</v>
      </c>
      <c r="K143" s="7">
        <v>23.21</v>
      </c>
      <c r="L143" s="7">
        <v>1.7</v>
      </c>
      <c r="M143" s="7">
        <v>4.82E-2</v>
      </c>
      <c r="N143" s="7">
        <v>25.15</v>
      </c>
      <c r="O143" s="7">
        <v>1.92</v>
      </c>
      <c r="P143" s="7">
        <v>2.3300000000000001E-2</v>
      </c>
      <c r="Q143" s="11">
        <f>AVERAGE(B143,E143,H143,K143,N143)</f>
        <v>32.658000000000001</v>
      </c>
      <c r="R143" s="12">
        <f>STDEV(B143,E143,H143,K143,N143)</f>
        <v>18.736283516215266</v>
      </c>
    </row>
    <row r="144" spans="1:21" x14ac:dyDescent="0.25">
      <c r="A144" s="17" t="s">
        <v>31</v>
      </c>
      <c r="B144" s="7">
        <v>268.45999999999998</v>
      </c>
      <c r="C144" s="7">
        <v>19.62</v>
      </c>
      <c r="D144" s="7">
        <v>5.5599999999999997E-2</v>
      </c>
      <c r="E144" s="7">
        <v>234.33</v>
      </c>
      <c r="F144" s="7">
        <v>17.89</v>
      </c>
      <c r="G144" s="7">
        <v>0.10299999999999999</v>
      </c>
      <c r="H144" s="7">
        <v>250.6</v>
      </c>
      <c r="I144" s="7">
        <v>20.11</v>
      </c>
      <c r="J144" s="7">
        <v>5.2499999999999998E-2</v>
      </c>
      <c r="K144" s="7">
        <v>223.76</v>
      </c>
      <c r="L144" s="7">
        <v>18.989999999999998</v>
      </c>
      <c r="M144" s="7">
        <v>0.111</v>
      </c>
      <c r="N144" s="7">
        <v>456.75</v>
      </c>
      <c r="O144" s="7">
        <v>40.99</v>
      </c>
      <c r="P144" s="7">
        <v>5.3699999999999998E-2</v>
      </c>
      <c r="Q144" s="11">
        <f t="shared" ref="Q144:Q175" si="8">AVERAGE(B144,E144,H144,K144,N144)</f>
        <v>286.78000000000003</v>
      </c>
      <c r="R144" s="12">
        <f t="shared" ref="R144:R175" si="9">STDEV(B144,E144,H144,K144,N144)</f>
        <v>96.510282612786824</v>
      </c>
    </row>
    <row r="145" spans="1:18" x14ac:dyDescent="0.25">
      <c r="A145" s="17" t="s">
        <v>32</v>
      </c>
      <c r="B145" s="7">
        <v>499.15</v>
      </c>
      <c r="C145" s="7">
        <v>41.35</v>
      </c>
      <c r="D145" s="7">
        <v>26.42</v>
      </c>
      <c r="E145" s="7">
        <v>2457.85</v>
      </c>
      <c r="F145" s="7">
        <v>204.02</v>
      </c>
      <c r="G145" s="7">
        <v>56.51</v>
      </c>
      <c r="H145" s="7">
        <v>403.4</v>
      </c>
      <c r="I145" s="7">
        <v>37.61</v>
      </c>
      <c r="J145" s="7">
        <v>30.91</v>
      </c>
      <c r="K145" s="7">
        <v>430.62</v>
      </c>
      <c r="L145" s="7">
        <v>49.53</v>
      </c>
      <c r="M145" s="7">
        <v>64.27</v>
      </c>
      <c r="N145" s="7">
        <v>1554.71</v>
      </c>
      <c r="O145" s="7">
        <v>145.97999999999999</v>
      </c>
      <c r="P145" s="7">
        <v>29.13</v>
      </c>
      <c r="Q145" s="11">
        <f t="shared" si="8"/>
        <v>1069.146</v>
      </c>
      <c r="R145" s="12">
        <f t="shared" si="9"/>
        <v>913.79699973790684</v>
      </c>
    </row>
    <row r="146" spans="1:18" x14ac:dyDescent="0.25">
      <c r="A146" s="17" t="s">
        <v>33</v>
      </c>
      <c r="B146" s="7">
        <v>2.76</v>
      </c>
      <c r="C146" s="7">
        <v>0.23</v>
      </c>
      <c r="D146" s="7">
        <v>1.5599999999999999E-2</v>
      </c>
      <c r="E146" s="7">
        <v>2.2999999999999998</v>
      </c>
      <c r="F146" s="7">
        <v>0.21</v>
      </c>
      <c r="G146" s="7">
        <v>3.8899999999999997E-2</v>
      </c>
      <c r="H146" s="7">
        <v>2.72</v>
      </c>
      <c r="I146" s="7">
        <v>0.26</v>
      </c>
      <c r="J146" s="7">
        <v>2.0899999999999998E-2</v>
      </c>
      <c r="K146" s="7">
        <v>2.27</v>
      </c>
      <c r="L146" s="7">
        <v>0.24</v>
      </c>
      <c r="M146" s="7">
        <v>5.0799999999999998E-2</v>
      </c>
      <c r="N146" s="7">
        <v>2.68</v>
      </c>
      <c r="O146" s="7">
        <v>0.28000000000000003</v>
      </c>
      <c r="P146" s="7">
        <v>1.84E-2</v>
      </c>
      <c r="Q146" s="11">
        <f t="shared" si="8"/>
        <v>2.5459999999999998</v>
      </c>
      <c r="R146" s="12">
        <f t="shared" si="9"/>
        <v>0.24016660883644925</v>
      </c>
    </row>
    <row r="147" spans="1:18" x14ac:dyDescent="0.25">
      <c r="A147" s="17" t="s">
        <v>34</v>
      </c>
      <c r="B147" s="7">
        <v>255.94</v>
      </c>
      <c r="C147" s="7">
        <v>21.77</v>
      </c>
      <c r="D147" s="7">
        <v>0.188</v>
      </c>
      <c r="E147" s="7">
        <v>154.31</v>
      </c>
      <c r="F147" s="7">
        <v>13.89</v>
      </c>
      <c r="G147" s="7">
        <v>0.441</v>
      </c>
      <c r="H147" s="7">
        <v>86.19</v>
      </c>
      <c r="I147" s="7">
        <v>8.17</v>
      </c>
      <c r="J147" s="7">
        <v>0.28299999999999997</v>
      </c>
      <c r="K147" s="7">
        <v>94.43</v>
      </c>
      <c r="L147" s="7">
        <v>9.56</v>
      </c>
      <c r="M147" s="7">
        <v>0.51</v>
      </c>
      <c r="N147" s="7">
        <v>85.63</v>
      </c>
      <c r="O147" s="7">
        <v>9.06</v>
      </c>
      <c r="P147" s="7">
        <v>0.27100000000000002</v>
      </c>
      <c r="Q147" s="11">
        <f t="shared" si="8"/>
        <v>135.30000000000001</v>
      </c>
      <c r="R147" s="12">
        <f t="shared" si="9"/>
        <v>73.254091353316255</v>
      </c>
    </row>
    <row r="148" spans="1:18" x14ac:dyDescent="0.25">
      <c r="A148" s="17" t="s">
        <v>35</v>
      </c>
      <c r="B148" s="7">
        <v>191.19</v>
      </c>
      <c r="C148" s="7">
        <v>16.579999999999998</v>
      </c>
      <c r="D148" s="7">
        <v>1.7999999999999999E-2</v>
      </c>
      <c r="E148" s="7">
        <v>191.2</v>
      </c>
      <c r="F148" s="7">
        <v>17.399999999999999</v>
      </c>
      <c r="G148" s="7">
        <v>3.0300000000000001E-2</v>
      </c>
      <c r="H148" s="7">
        <v>218.96</v>
      </c>
      <c r="I148" s="7">
        <v>21.05</v>
      </c>
      <c r="J148" s="7">
        <v>1.6899999999999998E-2</v>
      </c>
      <c r="K148" s="7">
        <v>204.3</v>
      </c>
      <c r="L148" s="7">
        <v>20.84</v>
      </c>
      <c r="M148" s="7">
        <v>4.02E-2</v>
      </c>
      <c r="N148" s="7">
        <v>192.71</v>
      </c>
      <c r="O148" s="7">
        <v>20.87</v>
      </c>
      <c r="P148" s="7">
        <v>1.7999999999999999E-2</v>
      </c>
      <c r="Q148" s="11">
        <f t="shared" si="8"/>
        <v>199.67200000000003</v>
      </c>
      <c r="R148" s="12">
        <f t="shared" si="9"/>
        <v>12.099936776694337</v>
      </c>
    </row>
    <row r="149" spans="1:18" x14ac:dyDescent="0.25">
      <c r="A149" s="17" t="s">
        <v>36</v>
      </c>
      <c r="B149" s="7">
        <v>2.63</v>
      </c>
      <c r="C149" s="7">
        <v>0.41</v>
      </c>
      <c r="D149" s="7">
        <v>0.79</v>
      </c>
      <c r="E149" s="7">
        <v>3.48</v>
      </c>
      <c r="F149" s="7">
        <v>0.9</v>
      </c>
      <c r="G149" s="7">
        <v>1.74</v>
      </c>
      <c r="H149" s="7">
        <v>3.17</v>
      </c>
      <c r="I149" s="7">
        <v>0.54</v>
      </c>
      <c r="J149" s="7">
        <v>0.91300000000000003</v>
      </c>
      <c r="K149" s="7">
        <v>4.9400000000000004</v>
      </c>
      <c r="L149" s="7">
        <v>1.04</v>
      </c>
      <c r="M149" s="7">
        <v>1.83</v>
      </c>
      <c r="N149" s="7">
        <v>6.53</v>
      </c>
      <c r="O149" s="7">
        <v>0.81</v>
      </c>
      <c r="P149" s="7">
        <v>0.81699999999999995</v>
      </c>
      <c r="Q149" s="11">
        <f t="shared" si="8"/>
        <v>4.1500000000000004</v>
      </c>
      <c r="R149" s="12">
        <f t="shared" si="9"/>
        <v>1.5817869641642646</v>
      </c>
    </row>
    <row r="150" spans="1:18" x14ac:dyDescent="0.25">
      <c r="A150" s="17" t="s">
        <v>37</v>
      </c>
      <c r="B150" s="7">
        <v>372.22</v>
      </c>
      <c r="C150" s="7">
        <v>23.57</v>
      </c>
      <c r="D150" s="7">
        <v>0.13</v>
      </c>
      <c r="E150" s="7">
        <v>231.72</v>
      </c>
      <c r="F150" s="7">
        <v>15.3</v>
      </c>
      <c r="G150" s="7">
        <v>0.27600000000000002</v>
      </c>
      <c r="H150" s="7">
        <v>345.36</v>
      </c>
      <c r="I150" s="7">
        <v>23.91</v>
      </c>
      <c r="J150" s="7">
        <v>0.14699999999999999</v>
      </c>
      <c r="K150" s="7">
        <v>309.79000000000002</v>
      </c>
      <c r="L150" s="7">
        <v>22.62</v>
      </c>
      <c r="M150" s="7">
        <v>0.317</v>
      </c>
      <c r="N150" s="7">
        <v>422.73</v>
      </c>
      <c r="O150" s="7">
        <v>32.58</v>
      </c>
      <c r="P150" s="7">
        <v>0.14399999999999999</v>
      </c>
      <c r="Q150" s="11">
        <f t="shared" si="8"/>
        <v>336.36400000000003</v>
      </c>
      <c r="R150" s="12">
        <f t="shared" si="9"/>
        <v>71.558037494050907</v>
      </c>
    </row>
    <row r="151" spans="1:18" x14ac:dyDescent="0.25">
      <c r="A151" s="17" t="s">
        <v>38</v>
      </c>
      <c r="B151" s="7">
        <v>72.73</v>
      </c>
      <c r="C151" s="7">
        <v>4.4000000000000004</v>
      </c>
      <c r="D151" s="7">
        <v>8.1300000000000001E-3</v>
      </c>
      <c r="E151" s="7">
        <v>63.14</v>
      </c>
      <c r="F151" s="7">
        <v>3.98</v>
      </c>
      <c r="G151" s="7">
        <v>2.5100000000000001E-2</v>
      </c>
      <c r="H151" s="7">
        <v>78.14</v>
      </c>
      <c r="I151" s="7">
        <v>5.15</v>
      </c>
      <c r="J151" s="7">
        <v>1.6199999999999999E-2</v>
      </c>
      <c r="K151" s="7">
        <v>75.58</v>
      </c>
      <c r="L151" s="7">
        <v>5.25</v>
      </c>
      <c r="M151" s="7">
        <v>2.75E-2</v>
      </c>
      <c r="N151" s="7">
        <v>97.53</v>
      </c>
      <c r="O151" s="7">
        <v>7.12</v>
      </c>
      <c r="P151" s="7">
        <v>1.4800000000000001E-2</v>
      </c>
      <c r="Q151" s="11">
        <f t="shared" si="8"/>
        <v>77.424000000000007</v>
      </c>
      <c r="R151" s="12">
        <f t="shared" si="9"/>
        <v>12.591966883692203</v>
      </c>
    </row>
    <row r="152" spans="1:18" x14ac:dyDescent="0.25">
      <c r="A152" s="17" t="s">
        <v>39</v>
      </c>
      <c r="B152" s="7">
        <v>82.77</v>
      </c>
      <c r="C152" s="7">
        <v>4.66</v>
      </c>
      <c r="D152" s="7">
        <v>4.6199999999999998E-2</v>
      </c>
      <c r="E152" s="7">
        <v>92.94</v>
      </c>
      <c r="F152" s="7">
        <v>5.48</v>
      </c>
      <c r="G152" s="7">
        <v>0.105</v>
      </c>
      <c r="H152" s="7">
        <v>80.680000000000007</v>
      </c>
      <c r="I152" s="7">
        <v>4.93</v>
      </c>
      <c r="J152" s="7">
        <v>5.1900000000000002E-2</v>
      </c>
      <c r="K152" s="7">
        <v>88.98</v>
      </c>
      <c r="L152" s="7">
        <v>5.74</v>
      </c>
      <c r="M152" s="7">
        <v>0.15</v>
      </c>
      <c r="N152" s="7">
        <v>95.27</v>
      </c>
      <c r="O152" s="7">
        <v>6.36</v>
      </c>
      <c r="P152" s="7">
        <v>4.7399999999999998E-2</v>
      </c>
      <c r="Q152" s="11">
        <f t="shared" si="8"/>
        <v>88.128</v>
      </c>
      <c r="R152" s="12">
        <f t="shared" si="9"/>
        <v>6.3061533441552129</v>
      </c>
    </row>
    <row r="153" spans="1:18" x14ac:dyDescent="0.25">
      <c r="A153" s="17" t="s">
        <v>40</v>
      </c>
      <c r="B153" s="7">
        <v>24.27</v>
      </c>
      <c r="C153" s="7">
        <v>1.31</v>
      </c>
      <c r="D153" s="7">
        <v>8.2699999999999996E-2</v>
      </c>
      <c r="E153" s="7">
        <v>35.65</v>
      </c>
      <c r="F153" s="7">
        <v>2.04</v>
      </c>
      <c r="G153" s="7">
        <v>0.17499999999999999</v>
      </c>
      <c r="H153" s="7">
        <v>45.97</v>
      </c>
      <c r="I153" s="7">
        <v>2.63</v>
      </c>
      <c r="J153" s="7">
        <v>7.3400000000000007E-2</v>
      </c>
      <c r="K153" s="7">
        <v>17.93</v>
      </c>
      <c r="L153" s="7">
        <v>1.17</v>
      </c>
      <c r="M153" s="7">
        <v>0.22700000000000001</v>
      </c>
      <c r="N153" s="7">
        <v>11.12</v>
      </c>
      <c r="O153" s="7">
        <v>0.72</v>
      </c>
      <c r="P153" s="7">
        <v>9.8699999999999996E-2</v>
      </c>
      <c r="Q153" s="11">
        <f t="shared" si="8"/>
        <v>26.988</v>
      </c>
      <c r="R153" s="12">
        <f t="shared" si="9"/>
        <v>13.933546569341209</v>
      </c>
    </row>
    <row r="154" spans="1:18" x14ac:dyDescent="0.25">
      <c r="A154" s="17" t="s">
        <v>41</v>
      </c>
      <c r="B154" s="7">
        <v>10.51</v>
      </c>
      <c r="C154" s="7">
        <v>0.46</v>
      </c>
      <c r="D154" s="7">
        <v>0.10100000000000001</v>
      </c>
      <c r="E154" s="7">
        <v>13.96</v>
      </c>
      <c r="F154" s="7">
        <v>0.73</v>
      </c>
      <c r="G154" s="7">
        <v>0.23699999999999999</v>
      </c>
      <c r="H154" s="7">
        <v>8.75</v>
      </c>
      <c r="I154" s="7">
        <v>0.44</v>
      </c>
      <c r="J154" s="7">
        <v>0.108</v>
      </c>
      <c r="K154" s="7">
        <v>10.54</v>
      </c>
      <c r="L154" s="7">
        <v>0.62</v>
      </c>
      <c r="M154" s="7">
        <v>0.19700000000000001</v>
      </c>
      <c r="N154" s="7">
        <v>12.46</v>
      </c>
      <c r="O154" s="7">
        <v>0.56000000000000005</v>
      </c>
      <c r="P154" s="7">
        <v>0.13100000000000001</v>
      </c>
      <c r="Q154" s="11">
        <f t="shared" si="8"/>
        <v>11.244</v>
      </c>
      <c r="R154" s="12">
        <f t="shared" si="9"/>
        <v>2.0068457838109985</v>
      </c>
    </row>
    <row r="155" spans="1:18" x14ac:dyDescent="0.25">
      <c r="A155" s="17" t="s">
        <v>42</v>
      </c>
      <c r="B155" s="7">
        <v>18.03</v>
      </c>
      <c r="C155" s="7">
        <v>1.1000000000000001</v>
      </c>
      <c r="D155" s="7">
        <v>1.5699999999999999E-2</v>
      </c>
      <c r="E155" s="7">
        <v>20.079999999999998</v>
      </c>
      <c r="F155" s="7">
        <v>1.3</v>
      </c>
      <c r="G155" s="7">
        <v>3.0300000000000001E-2</v>
      </c>
      <c r="H155" s="7">
        <v>17.23</v>
      </c>
      <c r="I155" s="7">
        <v>1.1599999999999999</v>
      </c>
      <c r="J155" s="7">
        <v>2.1899999999999999E-2</v>
      </c>
      <c r="K155" s="7">
        <v>17.600000000000001</v>
      </c>
      <c r="L155" s="7">
        <v>1.26</v>
      </c>
      <c r="M155" s="7">
        <v>3.6700000000000003E-2</v>
      </c>
      <c r="N155" s="7">
        <v>21.05</v>
      </c>
      <c r="O155" s="7">
        <v>1.56</v>
      </c>
      <c r="P155" s="7">
        <v>2.1100000000000001E-2</v>
      </c>
      <c r="Q155" s="11">
        <f t="shared" si="8"/>
        <v>18.797999999999998</v>
      </c>
      <c r="R155" s="12">
        <f t="shared" si="9"/>
        <v>1.6732214438023432</v>
      </c>
    </row>
    <row r="156" spans="1:18" x14ac:dyDescent="0.25">
      <c r="A156" s="17" t="s">
        <v>43</v>
      </c>
      <c r="B156" s="7">
        <v>2.31</v>
      </c>
      <c r="C156" s="7">
        <v>0.5</v>
      </c>
      <c r="D156" s="7">
        <v>1.07</v>
      </c>
      <c r="E156" s="7">
        <v>4.6399999999999997</v>
      </c>
      <c r="F156" s="7">
        <v>1.17</v>
      </c>
      <c r="G156" s="7">
        <v>2.2599999999999998</v>
      </c>
      <c r="H156" s="7" t="s">
        <v>137</v>
      </c>
      <c r="I156" s="7" t="s">
        <v>138</v>
      </c>
      <c r="J156" s="7" t="s">
        <v>138</v>
      </c>
      <c r="K156" s="7" t="s">
        <v>137</v>
      </c>
      <c r="L156" s="7" t="s">
        <v>138</v>
      </c>
      <c r="M156" s="7" t="s">
        <v>138</v>
      </c>
      <c r="N156" s="7">
        <v>1.51</v>
      </c>
      <c r="O156" s="7">
        <v>0.53</v>
      </c>
      <c r="P156" s="7">
        <v>1.1299999999999999</v>
      </c>
      <c r="Q156" s="11">
        <f t="shared" si="8"/>
        <v>2.82</v>
      </c>
      <c r="R156" s="12">
        <f t="shared" si="9"/>
        <v>1.6261303760769004</v>
      </c>
    </row>
    <row r="157" spans="1:18" x14ac:dyDescent="0.25">
      <c r="A157" s="17" t="s">
        <v>44</v>
      </c>
      <c r="B157" s="7">
        <v>0.29199999999999998</v>
      </c>
      <c r="C157" s="7">
        <v>2.9000000000000001E-2</v>
      </c>
      <c r="D157" s="7">
        <v>5.4000000000000003E-3</v>
      </c>
      <c r="E157" s="7">
        <v>0.28799999999999998</v>
      </c>
      <c r="F157" s="7">
        <v>3.5999999999999997E-2</v>
      </c>
      <c r="G157" s="7">
        <v>1.11E-2</v>
      </c>
      <c r="H157" s="7">
        <v>0.125</v>
      </c>
      <c r="I157" s="7">
        <v>1.7000000000000001E-2</v>
      </c>
      <c r="J157" s="7">
        <v>3.5799999999999998E-3</v>
      </c>
      <c r="K157" s="7">
        <v>5.1999999999999998E-2</v>
      </c>
      <c r="L157" s="7">
        <v>1.2E-2</v>
      </c>
      <c r="M157" s="7">
        <v>6.7499999999999999E-3</v>
      </c>
      <c r="N157" s="7">
        <v>3.9E-2</v>
      </c>
      <c r="O157" s="7">
        <v>7.0000000000000001E-3</v>
      </c>
      <c r="P157" s="7">
        <v>4.6499999999999996E-3</v>
      </c>
      <c r="Q157" s="11">
        <f t="shared" si="8"/>
        <v>0.15920000000000001</v>
      </c>
      <c r="R157" s="12">
        <f t="shared" si="9"/>
        <v>0.12382931801475769</v>
      </c>
    </row>
    <row r="158" spans="1:18" x14ac:dyDescent="0.25">
      <c r="A158" s="17" t="s">
        <v>45</v>
      </c>
      <c r="B158" s="7">
        <v>2.2000000000000002</v>
      </c>
      <c r="C158" s="7">
        <v>0.21</v>
      </c>
      <c r="D158" s="7">
        <v>5.5100000000000001E-3</v>
      </c>
      <c r="E158" s="7">
        <v>20.03</v>
      </c>
      <c r="F158" s="7">
        <v>1.97</v>
      </c>
      <c r="G158" s="7">
        <v>1.9E-2</v>
      </c>
      <c r="H158" s="7">
        <v>3.84</v>
      </c>
      <c r="I158" s="7">
        <v>0.4</v>
      </c>
      <c r="J158" s="7">
        <v>1.26E-2</v>
      </c>
      <c r="K158" s="7">
        <v>0.38500000000000001</v>
      </c>
      <c r="L158" s="7">
        <v>5.8000000000000003E-2</v>
      </c>
      <c r="M158" s="7">
        <v>2.7400000000000001E-2</v>
      </c>
      <c r="N158" s="7">
        <v>0.29199999999999998</v>
      </c>
      <c r="O158" s="7">
        <v>3.9E-2</v>
      </c>
      <c r="P158" s="7">
        <v>9.4299999999999991E-3</v>
      </c>
      <c r="Q158" s="11">
        <f t="shared" si="8"/>
        <v>5.349400000000001</v>
      </c>
      <c r="R158" s="12">
        <f t="shared" si="9"/>
        <v>8.3357601213086738</v>
      </c>
    </row>
    <row r="159" spans="1:18" x14ac:dyDescent="0.25">
      <c r="A159" s="17" t="s">
        <v>46</v>
      </c>
      <c r="B159" s="7">
        <v>0.17499999999999999</v>
      </c>
      <c r="C159" s="7">
        <v>0.02</v>
      </c>
      <c r="D159" s="7">
        <v>0</v>
      </c>
      <c r="E159" s="7">
        <v>0.108</v>
      </c>
      <c r="F159" s="7">
        <v>1.9E-2</v>
      </c>
      <c r="G159" s="7">
        <v>1.06E-2</v>
      </c>
      <c r="H159" s="7" t="s">
        <v>137</v>
      </c>
      <c r="I159" s="7" t="s">
        <v>138</v>
      </c>
      <c r="J159" s="7" t="s">
        <v>138</v>
      </c>
      <c r="K159" s="7">
        <v>6.4000000000000001E-2</v>
      </c>
      <c r="L159" s="7">
        <v>1.4999999999999999E-2</v>
      </c>
      <c r="M159" s="7">
        <v>1.32E-2</v>
      </c>
      <c r="N159" s="7">
        <v>5.3999999999999999E-2</v>
      </c>
      <c r="O159" s="7">
        <v>9.4000000000000004E-3</v>
      </c>
      <c r="P159" s="7">
        <v>5.7299999999999999E-3</v>
      </c>
      <c r="Q159" s="11">
        <f t="shared" si="8"/>
        <v>0.10024999999999999</v>
      </c>
      <c r="R159" s="12">
        <f t="shared" si="9"/>
        <v>5.5077975029346665E-2</v>
      </c>
    </row>
    <row r="160" spans="1:18" x14ac:dyDescent="0.25">
      <c r="A160" s="17" t="s">
        <v>47</v>
      </c>
      <c r="B160" s="7">
        <v>0.59599999999999997</v>
      </c>
      <c r="C160" s="7">
        <v>6.7000000000000004E-2</v>
      </c>
      <c r="D160" s="7">
        <v>1.15E-2</v>
      </c>
      <c r="E160" s="7">
        <v>2.0099999999999998</v>
      </c>
      <c r="F160" s="7">
        <v>0.24</v>
      </c>
      <c r="G160" s="7">
        <v>0</v>
      </c>
      <c r="H160" s="7">
        <v>3.29</v>
      </c>
      <c r="I160" s="7">
        <v>0.35</v>
      </c>
      <c r="J160" s="7">
        <v>3.0200000000000001E-2</v>
      </c>
      <c r="K160" s="7">
        <v>1.06</v>
      </c>
      <c r="L160" s="7">
        <v>0.16</v>
      </c>
      <c r="M160" s="7">
        <v>4.9000000000000002E-2</v>
      </c>
      <c r="N160" s="7">
        <v>30.97</v>
      </c>
      <c r="O160" s="7">
        <v>3.5</v>
      </c>
      <c r="P160" s="7">
        <v>0</v>
      </c>
      <c r="Q160" s="11">
        <f t="shared" si="8"/>
        <v>7.5852000000000004</v>
      </c>
      <c r="R160" s="12">
        <f t="shared" si="9"/>
        <v>13.11304332334794</v>
      </c>
    </row>
    <row r="161" spans="1:18" x14ac:dyDescent="0.25">
      <c r="A161" s="17" t="s">
        <v>48</v>
      </c>
      <c r="B161" s="7" t="s">
        <v>137</v>
      </c>
      <c r="C161" s="7" t="s">
        <v>138</v>
      </c>
      <c r="D161" s="7" t="s">
        <v>138</v>
      </c>
      <c r="E161" s="7">
        <v>0.16900000000000001</v>
      </c>
      <c r="F161" s="7">
        <v>3.5999999999999997E-2</v>
      </c>
      <c r="G161" s="7">
        <v>4.4299999999999999E-2</v>
      </c>
      <c r="H161" s="7" t="s">
        <v>137</v>
      </c>
      <c r="I161" s="7" t="s">
        <v>138</v>
      </c>
      <c r="J161" s="7" t="s">
        <v>138</v>
      </c>
      <c r="K161" s="7" t="s">
        <v>137</v>
      </c>
      <c r="L161" s="7" t="s">
        <v>138</v>
      </c>
      <c r="M161" s="7" t="s">
        <v>138</v>
      </c>
      <c r="N161" s="7">
        <v>7.2999999999999995E-2</v>
      </c>
      <c r="O161" s="7">
        <v>1.4999999999999999E-2</v>
      </c>
      <c r="P161" s="7">
        <v>1.8599999999999998E-2</v>
      </c>
      <c r="Q161" s="11">
        <f t="shared" si="8"/>
        <v>0.121</v>
      </c>
      <c r="R161" s="12">
        <f t="shared" si="9"/>
        <v>6.7882250993908599E-2</v>
      </c>
    </row>
    <row r="162" spans="1:18" x14ac:dyDescent="0.25">
      <c r="A162" s="17" t="s">
        <v>49</v>
      </c>
      <c r="B162" s="7" t="s">
        <v>137</v>
      </c>
      <c r="C162" s="7" t="s">
        <v>138</v>
      </c>
      <c r="D162" s="7" t="s">
        <v>138</v>
      </c>
      <c r="E162" s="7" t="s">
        <v>137</v>
      </c>
      <c r="F162" s="7" t="s">
        <v>138</v>
      </c>
      <c r="G162" s="7" t="s">
        <v>138</v>
      </c>
      <c r="H162" s="7" t="s">
        <v>137</v>
      </c>
      <c r="I162" s="7" t="s">
        <v>138</v>
      </c>
      <c r="J162" s="7" t="s">
        <v>138</v>
      </c>
      <c r="K162" s="7" t="s">
        <v>137</v>
      </c>
      <c r="L162" s="7" t="s">
        <v>138</v>
      </c>
      <c r="M162" s="7" t="s">
        <v>138</v>
      </c>
      <c r="N162" s="7" t="s">
        <v>137</v>
      </c>
      <c r="O162" s="7" t="s">
        <v>138</v>
      </c>
      <c r="P162" s="7" t="s">
        <v>138</v>
      </c>
      <c r="Q162" s="11" t="s">
        <v>138</v>
      </c>
      <c r="R162" s="12" t="s">
        <v>138</v>
      </c>
    </row>
    <row r="163" spans="1:18" x14ac:dyDescent="0.25">
      <c r="A163" s="17" t="s">
        <v>50</v>
      </c>
      <c r="B163" s="7">
        <v>3.3500000000000002E-2</v>
      </c>
      <c r="C163" s="7">
        <v>4.8999999999999998E-3</v>
      </c>
      <c r="D163" s="7">
        <v>2.0400000000000001E-3</v>
      </c>
      <c r="E163" s="7">
        <v>4.6399999999999997</v>
      </c>
      <c r="F163" s="7">
        <v>0.39</v>
      </c>
      <c r="G163" s="7">
        <v>1.67E-2</v>
      </c>
      <c r="H163" s="7">
        <v>1.7000000000000001E-2</v>
      </c>
      <c r="I163" s="7">
        <v>4.3E-3</v>
      </c>
      <c r="J163" s="7">
        <v>0</v>
      </c>
      <c r="K163" s="7" t="s">
        <v>137</v>
      </c>
      <c r="L163" s="7" t="s">
        <v>138</v>
      </c>
      <c r="M163" s="7" t="s">
        <v>138</v>
      </c>
      <c r="N163" s="7" t="s">
        <v>137</v>
      </c>
      <c r="O163" s="7" t="s">
        <v>138</v>
      </c>
      <c r="P163" s="7" t="s">
        <v>138</v>
      </c>
      <c r="Q163" s="11">
        <f t="shared" si="8"/>
        <v>1.5635000000000001</v>
      </c>
      <c r="R163" s="12">
        <f t="shared" si="9"/>
        <v>2.664339927636862</v>
      </c>
    </row>
    <row r="164" spans="1:18" x14ac:dyDescent="0.25">
      <c r="A164" s="17" t="s">
        <v>51</v>
      </c>
      <c r="B164" s="7">
        <v>3.2</v>
      </c>
      <c r="C164" s="7">
        <v>0.23</v>
      </c>
      <c r="D164" s="7">
        <v>8.1900000000000001E-2</v>
      </c>
      <c r="E164" s="7">
        <v>6.14</v>
      </c>
      <c r="F164" s="7">
        <v>0.48</v>
      </c>
      <c r="G164" s="7">
        <v>0.16</v>
      </c>
      <c r="H164" s="7">
        <v>0.69299999999999995</v>
      </c>
      <c r="I164" s="7">
        <v>8.1000000000000003E-2</v>
      </c>
      <c r="J164" s="7">
        <v>0.09</v>
      </c>
      <c r="K164" s="7">
        <v>1.27</v>
      </c>
      <c r="L164" s="7">
        <v>0.16</v>
      </c>
      <c r="M164" s="7">
        <v>0.183</v>
      </c>
      <c r="N164" s="7">
        <v>0.44800000000000001</v>
      </c>
      <c r="O164" s="7">
        <v>6.2E-2</v>
      </c>
      <c r="P164" s="7">
        <v>8.6300000000000002E-2</v>
      </c>
      <c r="Q164" s="11">
        <f t="shared" si="8"/>
        <v>2.3502000000000001</v>
      </c>
      <c r="R164" s="12">
        <f t="shared" si="9"/>
        <v>2.3778274117353435</v>
      </c>
    </row>
    <row r="165" spans="1:18" x14ac:dyDescent="0.25">
      <c r="A165" s="17" t="s">
        <v>52</v>
      </c>
      <c r="B165" s="7">
        <v>0.89100000000000001</v>
      </c>
      <c r="C165" s="7">
        <v>6.5000000000000002E-2</v>
      </c>
      <c r="D165" s="7">
        <v>5.5399999999999998E-2</v>
      </c>
      <c r="E165" s="7">
        <v>2.39</v>
      </c>
      <c r="F165" s="7">
        <v>0.18</v>
      </c>
      <c r="G165" s="7">
        <v>0.113</v>
      </c>
      <c r="H165" s="7">
        <v>0.39100000000000001</v>
      </c>
      <c r="I165" s="7">
        <v>4.9000000000000002E-2</v>
      </c>
      <c r="J165" s="7">
        <v>5.8500000000000003E-2</v>
      </c>
      <c r="K165" s="7">
        <v>0.50600000000000001</v>
      </c>
      <c r="L165" s="7">
        <v>8.2000000000000003E-2</v>
      </c>
      <c r="M165" s="7">
        <v>0.107</v>
      </c>
      <c r="N165" s="7">
        <v>0.30599999999999999</v>
      </c>
      <c r="O165" s="7">
        <v>3.7999999999999999E-2</v>
      </c>
      <c r="P165" s="7">
        <v>4.5499999999999999E-2</v>
      </c>
      <c r="Q165" s="11">
        <f t="shared" si="8"/>
        <v>0.89680000000000004</v>
      </c>
      <c r="R165" s="12">
        <f t="shared" si="9"/>
        <v>0.86418788466397745</v>
      </c>
    </row>
    <row r="166" spans="1:18" x14ac:dyDescent="0.25">
      <c r="A166" s="17" t="s">
        <v>53</v>
      </c>
      <c r="B166" s="7">
        <v>1.2</v>
      </c>
      <c r="C166" s="7">
        <v>0.14000000000000001</v>
      </c>
      <c r="D166" s="7">
        <v>3.3700000000000002E-3</v>
      </c>
      <c r="E166" s="7">
        <v>1.44</v>
      </c>
      <c r="F166" s="7">
        <v>0.18</v>
      </c>
      <c r="G166" s="7">
        <v>1.3299999999999999E-2</v>
      </c>
      <c r="H166" s="7">
        <v>1.74</v>
      </c>
      <c r="I166" s="7">
        <v>0.23</v>
      </c>
      <c r="J166" s="7">
        <v>3.1700000000000001E-3</v>
      </c>
      <c r="K166" s="7">
        <v>0.94</v>
      </c>
      <c r="L166" s="7">
        <v>0.14000000000000001</v>
      </c>
      <c r="M166" s="7">
        <v>7.3200000000000001E-3</v>
      </c>
      <c r="N166" s="7">
        <v>2.85</v>
      </c>
      <c r="O166" s="7">
        <v>0.42</v>
      </c>
      <c r="P166" s="7">
        <v>3.1900000000000001E-3</v>
      </c>
      <c r="Q166" s="11">
        <f t="shared" si="8"/>
        <v>1.6339999999999999</v>
      </c>
      <c r="R166" s="12">
        <f t="shared" si="9"/>
        <v>0.74120172692729214</v>
      </c>
    </row>
    <row r="167" spans="1:18" x14ac:dyDescent="0.25">
      <c r="A167" s="17" t="s">
        <v>54</v>
      </c>
      <c r="B167" s="7">
        <v>1.88</v>
      </c>
      <c r="C167" s="7">
        <v>0.25</v>
      </c>
      <c r="D167" s="7">
        <v>0</v>
      </c>
      <c r="E167" s="7">
        <v>1.26</v>
      </c>
      <c r="F167" s="7">
        <v>0.18</v>
      </c>
      <c r="G167" s="7">
        <v>9.3600000000000003E-3</v>
      </c>
      <c r="H167" s="7">
        <v>1.6</v>
      </c>
      <c r="I167" s="7">
        <v>0.24</v>
      </c>
      <c r="J167" s="7">
        <v>3.2799999999999999E-3</v>
      </c>
      <c r="K167" s="7">
        <v>0.92</v>
      </c>
      <c r="L167" s="7">
        <v>0.15</v>
      </c>
      <c r="M167" s="7">
        <v>7.5799999999999999E-3</v>
      </c>
      <c r="N167" s="7">
        <v>2.8</v>
      </c>
      <c r="O167" s="7">
        <v>0.47</v>
      </c>
      <c r="P167" s="7">
        <v>5.0400000000000002E-3</v>
      </c>
      <c r="Q167" s="11">
        <f t="shared" si="8"/>
        <v>1.6920000000000002</v>
      </c>
      <c r="R167" s="12">
        <f t="shared" si="9"/>
        <v>0.71660309795590427</v>
      </c>
    </row>
    <row r="168" spans="1:18" x14ac:dyDescent="0.25">
      <c r="A168" s="17" t="s">
        <v>55</v>
      </c>
      <c r="B168" s="7">
        <v>0.77</v>
      </c>
      <c r="C168" s="7">
        <v>8.8999999999999996E-2</v>
      </c>
      <c r="D168" s="7">
        <v>9.1299999999999992E-3</v>
      </c>
      <c r="E168" s="7">
        <v>0.24</v>
      </c>
      <c r="F168" s="7">
        <v>5.5E-2</v>
      </c>
      <c r="G168" s="7">
        <v>4.8899999999999999E-2</v>
      </c>
      <c r="H168" s="7">
        <v>0.40200000000000002</v>
      </c>
      <c r="I168" s="7">
        <v>6.2E-2</v>
      </c>
      <c r="J168" s="7">
        <v>0</v>
      </c>
      <c r="K168" s="7">
        <v>0.27300000000000002</v>
      </c>
      <c r="L168" s="7">
        <v>6.2E-2</v>
      </c>
      <c r="M168" s="7">
        <v>3.2300000000000002E-2</v>
      </c>
      <c r="N168" s="7">
        <v>0.56799999999999995</v>
      </c>
      <c r="O168" s="7">
        <v>8.5000000000000006E-2</v>
      </c>
      <c r="P168" s="7">
        <v>2.98E-2</v>
      </c>
      <c r="Q168" s="11">
        <f t="shared" si="8"/>
        <v>0.4506</v>
      </c>
      <c r="R168" s="12">
        <f t="shared" si="9"/>
        <v>0.2202584845130828</v>
      </c>
    </row>
    <row r="169" spans="1:18" x14ac:dyDescent="0.25">
      <c r="A169" s="17" t="s">
        <v>56</v>
      </c>
      <c r="B169" s="7">
        <v>7.2999999999999995E-2</v>
      </c>
      <c r="C169" s="7">
        <v>1.4E-2</v>
      </c>
      <c r="D169" s="7">
        <v>1.5599999999999999E-2</v>
      </c>
      <c r="E169" s="7">
        <v>0.47</v>
      </c>
      <c r="F169" s="7">
        <v>7.0999999999999994E-2</v>
      </c>
      <c r="G169" s="7">
        <v>4.07E-2</v>
      </c>
      <c r="H169" s="7">
        <v>0.106</v>
      </c>
      <c r="I169" s="7">
        <v>2.1000000000000001E-2</v>
      </c>
      <c r="J169" s="7">
        <v>0</v>
      </c>
      <c r="K169" s="7" t="s">
        <v>137</v>
      </c>
      <c r="L169" s="7" t="s">
        <v>138</v>
      </c>
      <c r="M169" s="7" t="s">
        <v>138</v>
      </c>
      <c r="N169" s="7">
        <v>0.35899999999999999</v>
      </c>
      <c r="O169" s="7">
        <v>5.1999999999999998E-2</v>
      </c>
      <c r="P169" s="7">
        <v>1.6899999999999998E-2</v>
      </c>
      <c r="Q169" s="11">
        <f t="shared" si="8"/>
        <v>0.252</v>
      </c>
      <c r="R169" s="12">
        <f t="shared" si="9"/>
        <v>0.19350279929069064</v>
      </c>
    </row>
    <row r="170" spans="1:18" x14ac:dyDescent="0.25">
      <c r="A170" s="17" t="s">
        <v>57</v>
      </c>
      <c r="B170" s="7">
        <v>16.38</v>
      </c>
      <c r="C170" s="7">
        <v>1.7</v>
      </c>
      <c r="D170" s="7">
        <v>1.77E-2</v>
      </c>
      <c r="E170" s="7">
        <v>23.33</v>
      </c>
      <c r="F170" s="7">
        <v>2.56</v>
      </c>
      <c r="G170" s="7">
        <v>3.3300000000000003E-2</v>
      </c>
      <c r="H170" s="7">
        <v>8.32</v>
      </c>
      <c r="I170" s="7">
        <v>0.97</v>
      </c>
      <c r="J170" s="7">
        <v>3.27E-2</v>
      </c>
      <c r="K170" s="7">
        <v>9.91</v>
      </c>
      <c r="L170" s="7">
        <v>1.24</v>
      </c>
      <c r="M170" s="7">
        <v>6.5100000000000005E-2</v>
      </c>
      <c r="N170" s="7">
        <v>1.52</v>
      </c>
      <c r="O170" s="7">
        <v>0.21</v>
      </c>
      <c r="P170" s="7">
        <v>3.2500000000000001E-2</v>
      </c>
      <c r="Q170" s="11">
        <f t="shared" si="8"/>
        <v>11.891999999999999</v>
      </c>
      <c r="R170" s="12">
        <f t="shared" si="9"/>
        <v>8.2951172384722778</v>
      </c>
    </row>
    <row r="171" spans="1:18" x14ac:dyDescent="0.25">
      <c r="A171" s="17" t="s">
        <v>58</v>
      </c>
      <c r="B171" s="7" t="s">
        <v>137</v>
      </c>
      <c r="C171" s="7" t="s">
        <v>138</v>
      </c>
      <c r="D171" s="7" t="s">
        <v>138</v>
      </c>
      <c r="E171" s="7" t="s">
        <v>137</v>
      </c>
      <c r="F171" s="7" t="s">
        <v>138</v>
      </c>
      <c r="G171" s="7" t="s">
        <v>138</v>
      </c>
      <c r="H171" s="7" t="s">
        <v>137</v>
      </c>
      <c r="I171" s="7" t="s">
        <v>138</v>
      </c>
      <c r="J171" s="7" t="s">
        <v>138</v>
      </c>
      <c r="K171" s="7">
        <v>5.7000000000000002E-2</v>
      </c>
      <c r="L171" s="7">
        <v>0.03</v>
      </c>
      <c r="M171" s="7">
        <v>4.5499999999999999E-2</v>
      </c>
      <c r="N171" s="7">
        <v>4.1000000000000002E-2</v>
      </c>
      <c r="O171" s="7">
        <v>1.6E-2</v>
      </c>
      <c r="P171" s="7">
        <v>2.6499999999999999E-2</v>
      </c>
      <c r="Q171" s="11">
        <f t="shared" si="8"/>
        <v>4.9000000000000002E-2</v>
      </c>
      <c r="R171" s="12">
        <f t="shared" si="9"/>
        <v>1.1313708498984745E-2</v>
      </c>
    </row>
    <row r="172" spans="1:18" x14ac:dyDescent="0.25">
      <c r="A172" s="17" t="s">
        <v>59</v>
      </c>
      <c r="B172" s="7">
        <v>0.48199999999999998</v>
      </c>
      <c r="C172" s="7">
        <v>3.5999999999999997E-2</v>
      </c>
      <c r="D172" s="7">
        <v>1.43E-2</v>
      </c>
      <c r="E172" s="7">
        <v>1.31</v>
      </c>
      <c r="F172" s="7">
        <v>0.11</v>
      </c>
      <c r="G172" s="7">
        <v>3.5000000000000003E-2</v>
      </c>
      <c r="H172" s="7">
        <v>0.10199999999999999</v>
      </c>
      <c r="I172" s="7">
        <v>0.02</v>
      </c>
      <c r="J172" s="7">
        <v>2.5000000000000001E-2</v>
      </c>
      <c r="K172" s="7">
        <v>0.216</v>
      </c>
      <c r="L172" s="7">
        <v>3.9E-2</v>
      </c>
      <c r="M172" s="7">
        <v>3.5499999999999997E-2</v>
      </c>
      <c r="N172" s="7">
        <v>0.33300000000000002</v>
      </c>
      <c r="O172" s="7">
        <v>3.3000000000000002E-2</v>
      </c>
      <c r="P172" s="7">
        <v>1.44E-2</v>
      </c>
      <c r="Q172" s="11">
        <f t="shared" si="8"/>
        <v>0.48860000000000009</v>
      </c>
      <c r="R172" s="12">
        <f t="shared" si="9"/>
        <v>0.48029241093317299</v>
      </c>
    </row>
    <row r="173" spans="1:18" x14ac:dyDescent="0.25">
      <c r="A173" s="17" t="s">
        <v>60</v>
      </c>
      <c r="B173" s="7">
        <v>3.32E-2</v>
      </c>
      <c r="C173" s="7">
        <v>6.6E-3</v>
      </c>
      <c r="D173" s="7">
        <v>8.6300000000000005E-3</v>
      </c>
      <c r="E173" s="7">
        <v>6.3E-2</v>
      </c>
      <c r="F173" s="7">
        <v>1.7000000000000001E-2</v>
      </c>
      <c r="G173" s="7">
        <v>2.3099999999999999E-2</v>
      </c>
      <c r="H173" s="7">
        <v>2.7799999999999998E-2</v>
      </c>
      <c r="I173" s="7">
        <v>8.0000000000000002E-3</v>
      </c>
      <c r="J173" s="7">
        <v>9.8700000000000003E-3</v>
      </c>
      <c r="K173" s="7" t="s">
        <v>137</v>
      </c>
      <c r="L173" s="7" t="s">
        <v>138</v>
      </c>
      <c r="M173" s="7" t="s">
        <v>138</v>
      </c>
      <c r="N173" s="7">
        <v>8.5999999999999993E-2</v>
      </c>
      <c r="O173" s="7">
        <v>1.2999999999999999E-2</v>
      </c>
      <c r="P173" s="7">
        <v>6.5799999999999999E-3</v>
      </c>
      <c r="Q173" s="11">
        <f t="shared" si="8"/>
        <v>5.2499999999999998E-2</v>
      </c>
      <c r="R173" s="12">
        <f t="shared" si="9"/>
        <v>2.7172780498138205E-2</v>
      </c>
    </row>
    <row r="174" spans="1:18" x14ac:dyDescent="0.25">
      <c r="A174" s="17" t="s">
        <v>61</v>
      </c>
      <c r="B174" s="7">
        <v>0.39400000000000002</v>
      </c>
      <c r="C174" s="7">
        <v>5.1999999999999998E-2</v>
      </c>
      <c r="D174" s="7">
        <v>4.3800000000000002E-3</v>
      </c>
      <c r="E174" s="7">
        <v>0.74</v>
      </c>
      <c r="F174" s="7">
        <v>0.1</v>
      </c>
      <c r="G174" s="7">
        <v>0</v>
      </c>
      <c r="H174" s="7">
        <v>0.12</v>
      </c>
      <c r="I174" s="7">
        <v>2.1000000000000001E-2</v>
      </c>
      <c r="J174" s="7">
        <v>4.7699999999999999E-3</v>
      </c>
      <c r="K174" s="7">
        <v>8.2000000000000003E-2</v>
      </c>
      <c r="L174" s="7">
        <v>0.02</v>
      </c>
      <c r="M174" s="7">
        <v>1.6799999999999999E-2</v>
      </c>
      <c r="N174" s="7">
        <v>6.3E-2</v>
      </c>
      <c r="O174" s="7">
        <v>1.2999999999999999E-2</v>
      </c>
      <c r="P174" s="7">
        <v>3.9300000000000003E-3</v>
      </c>
      <c r="Q174" s="11">
        <f t="shared" si="8"/>
        <v>0.27979999999999999</v>
      </c>
      <c r="R174" s="12">
        <f t="shared" si="9"/>
        <v>0.29003827333646842</v>
      </c>
    </row>
    <row r="175" spans="1:18" ht="13.8" thickBot="1" x14ac:dyDescent="0.3">
      <c r="A175" s="18" t="s">
        <v>62</v>
      </c>
      <c r="B175" s="8">
        <v>16.48</v>
      </c>
      <c r="C175" s="8">
        <v>2.78</v>
      </c>
      <c r="D175" s="8">
        <v>6.8500000000000002E-3</v>
      </c>
      <c r="E175" s="8">
        <v>2.4900000000000002</v>
      </c>
      <c r="F175" s="8">
        <v>0.45</v>
      </c>
      <c r="G175" s="8">
        <v>7.5199999999999998E-3</v>
      </c>
      <c r="H175" s="8">
        <v>2.21</v>
      </c>
      <c r="I175" s="8">
        <v>0.42</v>
      </c>
      <c r="J175" s="8">
        <v>0</v>
      </c>
      <c r="K175" s="8">
        <v>0.81</v>
      </c>
      <c r="L175" s="8">
        <v>0.17</v>
      </c>
      <c r="M175" s="8">
        <v>1.06E-2</v>
      </c>
      <c r="N175" s="8">
        <v>0.247</v>
      </c>
      <c r="O175" s="8">
        <v>5.5E-2</v>
      </c>
      <c r="P175" s="8">
        <v>3.7599999999999999E-3</v>
      </c>
      <c r="Q175" s="13">
        <f t="shared" si="8"/>
        <v>4.4474</v>
      </c>
      <c r="R175" s="14">
        <f t="shared" si="9"/>
        <v>6.791444529700585</v>
      </c>
    </row>
    <row r="176" spans="1:18" ht="13.8" thickBot="1" x14ac:dyDescent="0.3"/>
    <row r="177" spans="1:33" x14ac:dyDescent="0.25">
      <c r="A177" s="9"/>
      <c r="B177" s="6" t="s">
        <v>0</v>
      </c>
      <c r="C177" s="6" t="s">
        <v>63</v>
      </c>
      <c r="D177" s="6" t="s">
        <v>85</v>
      </c>
      <c r="E177" s="6" t="s">
        <v>1</v>
      </c>
      <c r="F177" s="6" t="s">
        <v>63</v>
      </c>
      <c r="G177" s="6" t="s">
        <v>85</v>
      </c>
      <c r="H177" s="6" t="s">
        <v>2</v>
      </c>
      <c r="I177" s="6" t="s">
        <v>63</v>
      </c>
      <c r="J177" s="6" t="s">
        <v>85</v>
      </c>
      <c r="K177" s="6" t="s">
        <v>3</v>
      </c>
      <c r="L177" s="6" t="s">
        <v>63</v>
      </c>
      <c r="M177" s="6" t="s">
        <v>85</v>
      </c>
      <c r="N177" s="6" t="s">
        <v>4</v>
      </c>
      <c r="O177" s="6" t="s">
        <v>63</v>
      </c>
      <c r="P177" s="6" t="s">
        <v>85</v>
      </c>
      <c r="Q177" s="6" t="s">
        <v>5</v>
      </c>
      <c r="R177" s="6" t="s">
        <v>63</v>
      </c>
      <c r="S177" s="6" t="s">
        <v>85</v>
      </c>
      <c r="T177" s="6" t="s">
        <v>6</v>
      </c>
      <c r="U177" s="6" t="s">
        <v>63</v>
      </c>
      <c r="V177" s="6" t="s">
        <v>85</v>
      </c>
      <c r="W177" s="6" t="s">
        <v>7</v>
      </c>
      <c r="X177" s="6" t="s">
        <v>63</v>
      </c>
      <c r="Y177" s="6" t="s">
        <v>85</v>
      </c>
      <c r="Z177" s="6" t="s">
        <v>8</v>
      </c>
      <c r="AA177" s="6" t="s">
        <v>63</v>
      </c>
      <c r="AB177" s="6" t="s">
        <v>85</v>
      </c>
      <c r="AC177" s="6" t="s">
        <v>9</v>
      </c>
      <c r="AD177" s="6" t="s">
        <v>63</v>
      </c>
      <c r="AE177" s="6" t="s">
        <v>85</v>
      </c>
      <c r="AF177" s="9" t="s">
        <v>139</v>
      </c>
      <c r="AG177" s="10" t="s">
        <v>140</v>
      </c>
    </row>
    <row r="178" spans="1:33" x14ac:dyDescent="0.25">
      <c r="A178" s="17" t="s">
        <v>30</v>
      </c>
      <c r="B178" s="7">
        <v>35.83</v>
      </c>
      <c r="C178" s="7">
        <v>6.21</v>
      </c>
      <c r="D178" s="7">
        <v>4.7300000000000002E-2</v>
      </c>
      <c r="E178" s="7">
        <v>30.42</v>
      </c>
      <c r="F178" s="7">
        <v>5.3</v>
      </c>
      <c r="G178" s="7">
        <v>3.6799999999999999E-2</v>
      </c>
      <c r="H178" s="7" t="s">
        <v>138</v>
      </c>
      <c r="I178" s="7">
        <v>799.22</v>
      </c>
      <c r="J178" s="7">
        <v>1.54E-2</v>
      </c>
      <c r="K178" s="7">
        <v>100.09</v>
      </c>
      <c r="L178" s="7">
        <v>17.920000000000002</v>
      </c>
      <c r="M178" s="7">
        <v>2.0400000000000001E-2</v>
      </c>
      <c r="N178" s="7">
        <v>26.69</v>
      </c>
      <c r="O178" s="7">
        <v>4.87</v>
      </c>
      <c r="P178" s="7">
        <v>3.3799999999999997E-2</v>
      </c>
      <c r="Q178" s="7">
        <v>27.16</v>
      </c>
      <c r="R178" s="7">
        <v>5.05</v>
      </c>
      <c r="S178" s="7">
        <v>2.41E-2</v>
      </c>
      <c r="T178" s="7">
        <v>29.78</v>
      </c>
      <c r="U178" s="7">
        <v>5.66</v>
      </c>
      <c r="V178" s="7">
        <v>1.9199999999999998E-2</v>
      </c>
      <c r="W178" s="7">
        <v>37.29</v>
      </c>
      <c r="X178" s="7">
        <v>7.25</v>
      </c>
      <c r="Y178" s="7">
        <v>3.3799999999999997E-2</v>
      </c>
      <c r="Z178" s="7">
        <v>42.61</v>
      </c>
      <c r="AA178" s="7">
        <v>8.48</v>
      </c>
      <c r="AB178" s="7">
        <v>2.9499999999999998E-2</v>
      </c>
      <c r="AC178" s="7">
        <v>95.35</v>
      </c>
      <c r="AD178" s="7">
        <v>19.440000000000001</v>
      </c>
      <c r="AE178" s="7">
        <v>2.2599999999999999E-2</v>
      </c>
      <c r="AF178" s="11">
        <f>AVERAGE(B178,E178,H178,K178,N178,Q178,T178,W178,Z178,AC178)</f>
        <v>47.24666666666667</v>
      </c>
      <c r="AG178" s="12">
        <f>STDEV(B178,E178,H178,K178,N178,Q178,T178,W178,Z178,AC178)</f>
        <v>29.093802175033776</v>
      </c>
    </row>
    <row r="179" spans="1:33" x14ac:dyDescent="0.25">
      <c r="A179" s="17" t="s">
        <v>31</v>
      </c>
      <c r="B179" s="7">
        <v>251.5</v>
      </c>
      <c r="C179" s="7">
        <v>45.76</v>
      </c>
      <c r="D179" s="7">
        <v>0.13800000000000001</v>
      </c>
      <c r="E179" s="7">
        <v>302.47000000000003</v>
      </c>
      <c r="F179" s="7">
        <v>55.5</v>
      </c>
      <c r="G179" s="7">
        <v>7.0000000000000007E-2</v>
      </c>
      <c r="H179" s="7">
        <v>4009.48</v>
      </c>
      <c r="I179" s="7">
        <v>744.71</v>
      </c>
      <c r="J179" s="7">
        <v>4.0800000000000003E-2</v>
      </c>
      <c r="K179" s="7">
        <v>300.77</v>
      </c>
      <c r="L179" s="7">
        <v>56.73</v>
      </c>
      <c r="M179" s="7">
        <v>5.0299999999999997E-2</v>
      </c>
      <c r="N179" s="7">
        <v>258.56</v>
      </c>
      <c r="O179" s="7">
        <v>49.65</v>
      </c>
      <c r="P179" s="7">
        <v>8.4000000000000005E-2</v>
      </c>
      <c r="Q179" s="7">
        <v>250.07</v>
      </c>
      <c r="R179" s="7">
        <v>48.97</v>
      </c>
      <c r="S179" s="7">
        <v>6.3500000000000001E-2</v>
      </c>
      <c r="T179" s="7">
        <v>244.19</v>
      </c>
      <c r="U179" s="7">
        <v>48.86</v>
      </c>
      <c r="V179" s="7">
        <v>8.6199999999999999E-2</v>
      </c>
      <c r="W179" s="7">
        <v>262.73</v>
      </c>
      <c r="X179" s="7">
        <v>53.77</v>
      </c>
      <c r="Y179" s="7">
        <v>8.0799999999999997E-2</v>
      </c>
      <c r="Z179" s="7">
        <v>274.54000000000002</v>
      </c>
      <c r="AA179" s="7">
        <v>57.53</v>
      </c>
      <c r="AB179" s="7">
        <v>9.3700000000000006E-2</v>
      </c>
      <c r="AC179" s="7">
        <v>340.8</v>
      </c>
      <c r="AD179" s="7">
        <v>73.16</v>
      </c>
      <c r="AE179" s="7">
        <v>5.5399999999999998E-2</v>
      </c>
      <c r="AF179" s="11">
        <f t="shared" ref="AF179:AF210" si="10">AVERAGE(B179,E179,H179,K179,N179,Q179,T179,W179,Z179,AC179)</f>
        <v>649.51099999999985</v>
      </c>
      <c r="AG179" s="12">
        <f t="shared" ref="AG179:AG210" si="11">STDEV(B179,E179,H179,K179,N179,Q179,T179,W179,Z179,AC179)</f>
        <v>1180.9623365002892</v>
      </c>
    </row>
    <row r="180" spans="1:33" x14ac:dyDescent="0.25">
      <c r="A180" s="17" t="s">
        <v>32</v>
      </c>
      <c r="B180" s="7">
        <v>1056.8399999999999</v>
      </c>
      <c r="C180" s="7">
        <v>219.68</v>
      </c>
      <c r="D180" s="7">
        <v>90.05</v>
      </c>
      <c r="E180" s="7">
        <v>708.36</v>
      </c>
      <c r="F180" s="7">
        <v>143.86000000000001</v>
      </c>
      <c r="G180" s="7">
        <v>51.14</v>
      </c>
      <c r="H180" s="7">
        <v>6327.72</v>
      </c>
      <c r="I180" s="7">
        <v>1270.8499999999999</v>
      </c>
      <c r="J180" s="7">
        <v>28.18</v>
      </c>
      <c r="K180" s="7">
        <v>513.61</v>
      </c>
      <c r="L180" s="7">
        <v>106.78</v>
      </c>
      <c r="M180" s="7">
        <v>32.43</v>
      </c>
      <c r="N180" s="7">
        <v>702.96</v>
      </c>
      <c r="O180" s="7">
        <v>147.81</v>
      </c>
      <c r="P180" s="7">
        <v>58.73</v>
      </c>
      <c r="Q180" s="7">
        <v>602.25</v>
      </c>
      <c r="R180" s="7">
        <v>128.41</v>
      </c>
      <c r="S180" s="7">
        <v>45.12</v>
      </c>
      <c r="T180" s="7">
        <v>676.41</v>
      </c>
      <c r="U180" s="7">
        <v>147.57</v>
      </c>
      <c r="V180" s="7">
        <v>54.56</v>
      </c>
      <c r="W180" s="7">
        <v>726.35</v>
      </c>
      <c r="X180" s="7">
        <v>161.46</v>
      </c>
      <c r="Y180" s="7">
        <v>63.36</v>
      </c>
      <c r="Z180" s="7">
        <v>676.32</v>
      </c>
      <c r="AA180" s="7">
        <v>153.44</v>
      </c>
      <c r="AB180" s="7">
        <v>53.73</v>
      </c>
      <c r="AC180" s="7">
        <v>730.53</v>
      </c>
      <c r="AD180" s="7">
        <v>168.87</v>
      </c>
      <c r="AE180" s="7">
        <v>40.5</v>
      </c>
      <c r="AF180" s="11">
        <f t="shared" si="10"/>
        <v>1272.1350000000002</v>
      </c>
      <c r="AG180" s="12">
        <f t="shared" si="11"/>
        <v>1781.7688209395239</v>
      </c>
    </row>
    <row r="181" spans="1:33" x14ac:dyDescent="0.25">
      <c r="A181" s="17" t="s">
        <v>33</v>
      </c>
      <c r="B181" s="7">
        <v>2.11</v>
      </c>
      <c r="C181" s="7">
        <v>0.41</v>
      </c>
      <c r="D181" s="7">
        <v>5.2400000000000002E-2</v>
      </c>
      <c r="E181" s="7">
        <v>2.2200000000000002</v>
      </c>
      <c r="F181" s="7">
        <v>0.42</v>
      </c>
      <c r="G181" s="7">
        <v>2.8500000000000001E-2</v>
      </c>
      <c r="H181" s="7">
        <v>3.04</v>
      </c>
      <c r="I181" s="7">
        <v>0.57999999999999996</v>
      </c>
      <c r="J181" s="7">
        <v>1.8100000000000002E-2</v>
      </c>
      <c r="K181" s="7">
        <v>2.06</v>
      </c>
      <c r="L181" s="7">
        <v>0.4</v>
      </c>
      <c r="M181" s="7">
        <v>2.0299999999999999E-2</v>
      </c>
      <c r="N181" s="7">
        <v>2.4500000000000002</v>
      </c>
      <c r="O181" s="7">
        <v>0.48</v>
      </c>
      <c r="P181" s="7">
        <v>3.9199999999999999E-2</v>
      </c>
      <c r="Q181" s="7">
        <v>2.46</v>
      </c>
      <c r="R181" s="7">
        <v>0.49</v>
      </c>
      <c r="S181" s="7">
        <v>2.8400000000000002E-2</v>
      </c>
      <c r="T181" s="7">
        <v>2.17</v>
      </c>
      <c r="U181" s="7">
        <v>0.44</v>
      </c>
      <c r="V181" s="7">
        <v>3.4700000000000002E-2</v>
      </c>
      <c r="W181" s="7">
        <v>1.83</v>
      </c>
      <c r="X181" s="7">
        <v>0.38</v>
      </c>
      <c r="Y181" s="7">
        <v>4.0500000000000001E-2</v>
      </c>
      <c r="Z181" s="7">
        <v>2.16</v>
      </c>
      <c r="AA181" s="7">
        <v>0.46</v>
      </c>
      <c r="AB181" s="7">
        <v>3.2500000000000001E-2</v>
      </c>
      <c r="AC181" s="7">
        <v>1.97</v>
      </c>
      <c r="AD181" s="7">
        <v>0.43</v>
      </c>
      <c r="AE181" s="7">
        <v>2.6200000000000001E-2</v>
      </c>
      <c r="AF181" s="11">
        <f t="shared" si="10"/>
        <v>2.2469999999999994</v>
      </c>
      <c r="AG181" s="12">
        <f t="shared" si="11"/>
        <v>0.33895427420229091</v>
      </c>
    </row>
    <row r="182" spans="1:33" x14ac:dyDescent="0.25">
      <c r="A182" s="17" t="s">
        <v>34</v>
      </c>
      <c r="B182" s="7">
        <v>287.76</v>
      </c>
      <c r="C182" s="7">
        <v>54.66</v>
      </c>
      <c r="D182" s="7">
        <v>0.57999999999999996</v>
      </c>
      <c r="E182" s="7" t="s">
        <v>137</v>
      </c>
      <c r="F182" s="7">
        <v>358.64</v>
      </c>
      <c r="G182" s="7">
        <v>20.66</v>
      </c>
      <c r="H182" s="7">
        <v>425.3</v>
      </c>
      <c r="I182" s="7">
        <v>81.900000000000006</v>
      </c>
      <c r="J182" s="7">
        <v>0.16300000000000001</v>
      </c>
      <c r="K182" s="7">
        <v>269.52</v>
      </c>
      <c r="L182" s="7">
        <v>52.66</v>
      </c>
      <c r="M182" s="7">
        <v>0.20100000000000001</v>
      </c>
      <c r="N182" s="7">
        <v>416.86</v>
      </c>
      <c r="O182" s="7">
        <v>82.73</v>
      </c>
      <c r="P182" s="7">
        <v>0.36099999999999999</v>
      </c>
      <c r="Q182" s="7">
        <v>258.98</v>
      </c>
      <c r="R182" s="7">
        <v>52.38</v>
      </c>
      <c r="S182" s="7">
        <v>0.29499999999999998</v>
      </c>
      <c r="T182" s="7">
        <v>233.63</v>
      </c>
      <c r="U182" s="7">
        <v>48.24</v>
      </c>
      <c r="V182" s="7">
        <v>0.43099999999999999</v>
      </c>
      <c r="W182" s="7">
        <v>262.7</v>
      </c>
      <c r="X182" s="7">
        <v>55.4</v>
      </c>
      <c r="Y182" s="7">
        <v>0.42499999999999999</v>
      </c>
      <c r="Z182" s="7">
        <v>246.21</v>
      </c>
      <c r="AA182" s="7">
        <v>53.11</v>
      </c>
      <c r="AB182" s="7">
        <v>0.26700000000000002</v>
      </c>
      <c r="AC182" s="7">
        <v>355.46</v>
      </c>
      <c r="AD182" s="7">
        <v>78.459999999999994</v>
      </c>
      <c r="AE182" s="7">
        <v>0.24</v>
      </c>
      <c r="AF182" s="11">
        <f t="shared" si="10"/>
        <v>306.26888888888891</v>
      </c>
      <c r="AG182" s="12">
        <f t="shared" si="11"/>
        <v>73.764481534889882</v>
      </c>
    </row>
    <row r="183" spans="1:33" x14ac:dyDescent="0.25">
      <c r="A183" s="17" t="s">
        <v>35</v>
      </c>
      <c r="B183" s="7">
        <v>514.37</v>
      </c>
      <c r="C183" s="7">
        <v>97.15</v>
      </c>
      <c r="D183" s="7">
        <v>4.4600000000000001E-2</v>
      </c>
      <c r="E183" s="7">
        <v>523.15</v>
      </c>
      <c r="F183" s="7">
        <v>99.54</v>
      </c>
      <c r="G183" s="7">
        <v>2.0799999999999999E-2</v>
      </c>
      <c r="H183" s="7">
        <v>542.99</v>
      </c>
      <c r="I183" s="7">
        <v>104.45</v>
      </c>
      <c r="J183" s="7">
        <v>1.72E-2</v>
      </c>
      <c r="K183" s="7">
        <v>552.86</v>
      </c>
      <c r="L183" s="7">
        <v>107.84</v>
      </c>
      <c r="M183" s="7">
        <v>1.37E-2</v>
      </c>
      <c r="N183" s="7">
        <v>482.24</v>
      </c>
      <c r="O183" s="7">
        <v>95.63</v>
      </c>
      <c r="P183" s="7">
        <v>2.6800000000000001E-2</v>
      </c>
      <c r="Q183" s="7">
        <v>535.82000000000005</v>
      </c>
      <c r="R183" s="7">
        <v>108.24</v>
      </c>
      <c r="S183" s="7">
        <v>2.0500000000000001E-2</v>
      </c>
      <c r="T183" s="7">
        <v>515.4</v>
      </c>
      <c r="U183" s="7">
        <v>106.24</v>
      </c>
      <c r="V183" s="7">
        <v>2.3900000000000001E-2</v>
      </c>
      <c r="W183" s="7">
        <v>452.72</v>
      </c>
      <c r="X183" s="7">
        <v>95.34</v>
      </c>
      <c r="Y183" s="7">
        <v>3.1300000000000001E-2</v>
      </c>
      <c r="Z183" s="7">
        <v>473.47</v>
      </c>
      <c r="AA183" s="7">
        <v>101.96</v>
      </c>
      <c r="AB183" s="7">
        <v>2.3699999999999999E-2</v>
      </c>
      <c r="AC183" s="7">
        <v>456.7</v>
      </c>
      <c r="AD183" s="7">
        <v>100.64</v>
      </c>
      <c r="AE183" s="7">
        <v>2.1499999999999998E-2</v>
      </c>
      <c r="AF183" s="11">
        <f t="shared" si="10"/>
        <v>504.97200000000004</v>
      </c>
      <c r="AG183" s="12">
        <f t="shared" si="11"/>
        <v>36.189793773014699</v>
      </c>
    </row>
    <row r="184" spans="1:33" x14ac:dyDescent="0.25">
      <c r="A184" s="17" t="s">
        <v>36</v>
      </c>
      <c r="B184" s="7">
        <v>3.03</v>
      </c>
      <c r="C184" s="7">
        <v>1.51</v>
      </c>
      <c r="D184" s="7">
        <v>1.82</v>
      </c>
      <c r="E184" s="7">
        <v>9.5399999999999991</v>
      </c>
      <c r="F184" s="7">
        <v>2.2000000000000002</v>
      </c>
      <c r="G184" s="7">
        <v>1.05</v>
      </c>
      <c r="H184" s="7">
        <v>1.26</v>
      </c>
      <c r="I184" s="7">
        <v>0.51</v>
      </c>
      <c r="J184" s="7">
        <v>0.57199999999999995</v>
      </c>
      <c r="K184" s="7">
        <v>2.21</v>
      </c>
      <c r="L184" s="7">
        <v>0.68</v>
      </c>
      <c r="M184" s="7">
        <v>0.68200000000000005</v>
      </c>
      <c r="N184" s="7">
        <v>2.6</v>
      </c>
      <c r="O184" s="7">
        <v>0.83</v>
      </c>
      <c r="P184" s="7">
        <v>1.22</v>
      </c>
      <c r="Q184" s="7">
        <v>4.4800000000000004</v>
      </c>
      <c r="R184" s="7">
        <v>1.1399999999999999</v>
      </c>
      <c r="S184" s="7">
        <v>0.94699999999999995</v>
      </c>
      <c r="T184" s="7">
        <v>3.1</v>
      </c>
      <c r="U184" s="7">
        <v>0.95</v>
      </c>
      <c r="V184" s="7">
        <v>1.1599999999999999</v>
      </c>
      <c r="W184" s="7">
        <v>28.42</v>
      </c>
      <c r="X184" s="7">
        <v>6.91</v>
      </c>
      <c r="Y184" s="7">
        <v>1.33</v>
      </c>
      <c r="Z184" s="7">
        <v>15.32</v>
      </c>
      <c r="AA184" s="7">
        <v>3.85</v>
      </c>
      <c r="AB184" s="7">
        <v>1.1299999999999999</v>
      </c>
      <c r="AC184" s="7">
        <v>2.02</v>
      </c>
      <c r="AD184" s="7">
        <v>0.76</v>
      </c>
      <c r="AE184" s="7">
        <v>0.88700000000000001</v>
      </c>
      <c r="AF184" s="11">
        <f t="shared" si="10"/>
        <v>7.1980000000000004</v>
      </c>
      <c r="AG184" s="12">
        <f t="shared" si="11"/>
        <v>8.6375907134647996</v>
      </c>
    </row>
    <row r="185" spans="1:33" x14ac:dyDescent="0.25">
      <c r="A185" s="17" t="s">
        <v>37</v>
      </c>
      <c r="B185" s="7">
        <v>3446.39</v>
      </c>
      <c r="C185" s="7">
        <v>563.33000000000004</v>
      </c>
      <c r="D185" s="7">
        <v>0.41799999999999998</v>
      </c>
      <c r="E185" s="7">
        <v>5342.14</v>
      </c>
      <c r="F185" s="7">
        <v>881.04</v>
      </c>
      <c r="G185" s="7">
        <v>0.25800000000000001</v>
      </c>
      <c r="H185" s="7">
        <v>3577.76</v>
      </c>
      <c r="I185" s="7">
        <v>597.34</v>
      </c>
      <c r="J185" s="7">
        <v>0.13500000000000001</v>
      </c>
      <c r="K185" s="7">
        <v>6065.34</v>
      </c>
      <c r="L185" s="7">
        <v>1028.08</v>
      </c>
      <c r="M185" s="7">
        <v>0.154</v>
      </c>
      <c r="N185" s="7">
        <v>5439.85</v>
      </c>
      <c r="O185" s="7">
        <v>938.35</v>
      </c>
      <c r="P185" s="7">
        <v>0.38</v>
      </c>
      <c r="Q185" s="7">
        <v>3033.33</v>
      </c>
      <c r="R185" s="7">
        <v>533.54999999999995</v>
      </c>
      <c r="S185" s="7">
        <v>0.21099999999999999</v>
      </c>
      <c r="T185" s="7">
        <v>4902.6000000000004</v>
      </c>
      <c r="U185" s="7">
        <v>880.75</v>
      </c>
      <c r="V185" s="7">
        <v>0.255</v>
      </c>
      <c r="W185" s="7">
        <v>4085.14</v>
      </c>
      <c r="X185" s="7">
        <v>750.49</v>
      </c>
      <c r="Y185" s="7">
        <v>0.3</v>
      </c>
      <c r="Z185" s="7">
        <v>5005.63</v>
      </c>
      <c r="AA185" s="7">
        <v>941.25</v>
      </c>
      <c r="AB185" s="7">
        <v>0.25600000000000001</v>
      </c>
      <c r="AC185" s="7">
        <v>4066.86</v>
      </c>
      <c r="AD185" s="7">
        <v>783.26</v>
      </c>
      <c r="AE185" s="7">
        <v>0.189</v>
      </c>
      <c r="AF185" s="11">
        <f t="shared" si="10"/>
        <v>4496.5039999999999</v>
      </c>
      <c r="AG185" s="12">
        <f t="shared" si="11"/>
        <v>996.20914650600469</v>
      </c>
    </row>
    <row r="186" spans="1:33" x14ac:dyDescent="0.25">
      <c r="A186" s="17" t="s">
        <v>38</v>
      </c>
      <c r="B186" s="7">
        <v>7.23</v>
      </c>
      <c r="C186" s="7">
        <v>1.28</v>
      </c>
      <c r="D186" s="7">
        <v>2.6200000000000001E-2</v>
      </c>
      <c r="E186" s="7">
        <v>7.78</v>
      </c>
      <c r="F186" s="7">
        <v>1.37</v>
      </c>
      <c r="G186" s="7">
        <v>1.83E-2</v>
      </c>
      <c r="H186" s="7">
        <v>4.7</v>
      </c>
      <c r="I186" s="7">
        <v>0.84</v>
      </c>
      <c r="J186" s="7">
        <v>6.1900000000000002E-3</v>
      </c>
      <c r="K186" s="7">
        <v>2.75</v>
      </c>
      <c r="L186" s="7">
        <v>0.5</v>
      </c>
      <c r="M186" s="7">
        <v>7.2500000000000004E-3</v>
      </c>
      <c r="N186" s="7">
        <v>1.08</v>
      </c>
      <c r="O186" s="7">
        <v>0.2</v>
      </c>
      <c r="P186" s="7">
        <v>1.66E-2</v>
      </c>
      <c r="Q186" s="7">
        <v>4.87</v>
      </c>
      <c r="R186" s="7">
        <v>0.91</v>
      </c>
      <c r="S186" s="7">
        <v>1.46E-2</v>
      </c>
      <c r="T186" s="7">
        <v>2.5099999999999998</v>
      </c>
      <c r="U186" s="7">
        <v>0.48</v>
      </c>
      <c r="V186" s="7">
        <v>1.04E-2</v>
      </c>
      <c r="W186" s="7">
        <v>4.5199999999999996</v>
      </c>
      <c r="X186" s="7">
        <v>0.88</v>
      </c>
      <c r="Y186" s="7">
        <v>1.66E-2</v>
      </c>
      <c r="Z186" s="7">
        <v>6.22</v>
      </c>
      <c r="AA186" s="7">
        <v>1.24</v>
      </c>
      <c r="AB186" s="7">
        <v>3.8600000000000002E-2</v>
      </c>
      <c r="AC186" s="7">
        <v>7.05</v>
      </c>
      <c r="AD186" s="7">
        <v>1.44</v>
      </c>
      <c r="AE186" s="7">
        <v>1.41E-2</v>
      </c>
      <c r="AF186" s="11">
        <f t="shared" si="10"/>
        <v>4.8709999999999996</v>
      </c>
      <c r="AG186" s="12">
        <f t="shared" si="11"/>
        <v>2.240835409692854</v>
      </c>
    </row>
    <row r="187" spans="1:33" x14ac:dyDescent="0.25">
      <c r="A187" s="17" t="s">
        <v>39</v>
      </c>
      <c r="B187" s="7">
        <v>179.74</v>
      </c>
      <c r="C187" s="7">
        <v>47.04</v>
      </c>
      <c r="D187" s="7">
        <v>0.123</v>
      </c>
      <c r="E187" s="7">
        <v>160.06</v>
      </c>
      <c r="F187" s="7">
        <v>42.15</v>
      </c>
      <c r="G187" s="7">
        <v>6.9099999999999995E-2</v>
      </c>
      <c r="H187" s="7">
        <v>127.68</v>
      </c>
      <c r="I187" s="7">
        <v>34</v>
      </c>
      <c r="J187" s="7">
        <v>4.8800000000000003E-2</v>
      </c>
      <c r="K187" s="7">
        <v>162.86000000000001</v>
      </c>
      <c r="L187" s="7">
        <v>43.95</v>
      </c>
      <c r="M187" s="7">
        <v>3.8899999999999997E-2</v>
      </c>
      <c r="N187" s="7">
        <v>186.8</v>
      </c>
      <c r="O187" s="7">
        <v>51.22</v>
      </c>
      <c r="P187" s="7">
        <v>4.0300000000000002E-2</v>
      </c>
      <c r="Q187" s="7">
        <v>140.4</v>
      </c>
      <c r="R187" s="7">
        <v>39.21</v>
      </c>
      <c r="S187" s="7">
        <v>5.7200000000000001E-2</v>
      </c>
      <c r="T187" s="7">
        <v>142.29</v>
      </c>
      <c r="U187" s="7">
        <v>40.53</v>
      </c>
      <c r="V187" s="7">
        <v>6.1800000000000001E-2</v>
      </c>
      <c r="W187" s="7">
        <v>204.56</v>
      </c>
      <c r="X187" s="7">
        <v>59.5</v>
      </c>
      <c r="Y187" s="7">
        <v>5.4100000000000002E-2</v>
      </c>
      <c r="Z187" s="7" t="s">
        <v>137</v>
      </c>
      <c r="AA187" s="7" t="s">
        <v>138</v>
      </c>
      <c r="AB187" s="7" t="s">
        <v>138</v>
      </c>
      <c r="AC187" s="7">
        <v>98.16</v>
      </c>
      <c r="AD187" s="7">
        <v>29.87</v>
      </c>
      <c r="AE187" s="7">
        <v>6.83E-2</v>
      </c>
      <c r="AF187" s="11">
        <f t="shared" si="10"/>
        <v>155.8388888888889</v>
      </c>
      <c r="AG187" s="12">
        <f t="shared" si="11"/>
        <v>32.619823131205166</v>
      </c>
    </row>
    <row r="188" spans="1:33" x14ac:dyDescent="0.25">
      <c r="A188" s="17" t="s">
        <v>40</v>
      </c>
      <c r="B188" s="7">
        <v>2.74</v>
      </c>
      <c r="C188" s="7">
        <v>0.55000000000000004</v>
      </c>
      <c r="D188" s="7">
        <v>0.159</v>
      </c>
      <c r="E188" s="7">
        <v>0.95</v>
      </c>
      <c r="F188" s="7">
        <v>0.25</v>
      </c>
      <c r="G188" s="7">
        <v>0.33800000000000002</v>
      </c>
      <c r="H188" s="7">
        <v>6.09</v>
      </c>
      <c r="I188" s="7">
        <v>1</v>
      </c>
      <c r="J188" s="7">
        <v>6.5299999999999997E-2</v>
      </c>
      <c r="K188" s="7">
        <v>3.31</v>
      </c>
      <c r="L188" s="7">
        <v>0.56000000000000005</v>
      </c>
      <c r="M188" s="7">
        <v>6.1899999999999997E-2</v>
      </c>
      <c r="N188" s="7">
        <v>0.151</v>
      </c>
      <c r="O188" s="7">
        <v>6.4000000000000001E-2</v>
      </c>
      <c r="P188" s="7">
        <v>0.108</v>
      </c>
      <c r="Q188" s="7">
        <v>3.28</v>
      </c>
      <c r="R188" s="7">
        <v>0.56000000000000005</v>
      </c>
      <c r="S188" s="7">
        <v>8.8499999999999995E-2</v>
      </c>
      <c r="T188" s="7">
        <v>2.27</v>
      </c>
      <c r="U188" s="7">
        <v>0.41</v>
      </c>
      <c r="V188" s="7">
        <v>0.11</v>
      </c>
      <c r="W188" s="7">
        <v>0.87</v>
      </c>
      <c r="X188" s="7">
        <v>0.18</v>
      </c>
      <c r="Y188" s="7">
        <v>0.14599999999999999</v>
      </c>
      <c r="Z188" s="7">
        <v>3.38</v>
      </c>
      <c r="AA188" s="7">
        <v>0.62</v>
      </c>
      <c r="AB188" s="7">
        <v>0.11600000000000001</v>
      </c>
      <c r="AC188" s="7">
        <v>0.97</v>
      </c>
      <c r="AD188" s="7">
        <v>0.21</v>
      </c>
      <c r="AE188" s="7">
        <v>0.10199999999999999</v>
      </c>
      <c r="AF188" s="11">
        <f t="shared" si="10"/>
        <v>2.4011</v>
      </c>
      <c r="AG188" s="12">
        <f t="shared" si="11"/>
        <v>1.7593492768003116</v>
      </c>
    </row>
    <row r="189" spans="1:33" x14ac:dyDescent="0.25">
      <c r="A189" s="17" t="s">
        <v>41</v>
      </c>
      <c r="B189" s="7">
        <v>33.520000000000003</v>
      </c>
      <c r="C189" s="7">
        <v>6.34</v>
      </c>
      <c r="D189" s="7">
        <v>0.3</v>
      </c>
      <c r="E189" s="7">
        <v>35.94</v>
      </c>
      <c r="F189" s="7">
        <v>6.72</v>
      </c>
      <c r="G189" s="7">
        <v>0.151</v>
      </c>
      <c r="H189" s="7">
        <v>49.78</v>
      </c>
      <c r="I189" s="7">
        <v>9.4</v>
      </c>
      <c r="J189" s="7">
        <v>8.09E-2</v>
      </c>
      <c r="K189" s="7">
        <v>28.51</v>
      </c>
      <c r="L189" s="7">
        <v>5.47</v>
      </c>
      <c r="M189" s="7">
        <v>8.3699999999999997E-2</v>
      </c>
      <c r="N189" s="7">
        <v>33.07</v>
      </c>
      <c r="O189" s="7">
        <v>6.43</v>
      </c>
      <c r="P189" s="7">
        <v>0.17399999999999999</v>
      </c>
      <c r="Q189" s="7">
        <v>32.57</v>
      </c>
      <c r="R189" s="7">
        <v>6.45</v>
      </c>
      <c r="S189" s="7">
        <v>0.14599999999999999</v>
      </c>
      <c r="T189" s="7">
        <v>35.17</v>
      </c>
      <c r="U189" s="7">
        <v>7.11</v>
      </c>
      <c r="V189" s="7">
        <v>0.18</v>
      </c>
      <c r="W189" s="7">
        <v>33.65</v>
      </c>
      <c r="X189" s="7">
        <v>6.95</v>
      </c>
      <c r="Y189" s="7">
        <v>0.192</v>
      </c>
      <c r="Z189" s="7">
        <v>29.85</v>
      </c>
      <c r="AA189" s="7">
        <v>6.31</v>
      </c>
      <c r="AB189" s="7">
        <v>0.14599999999999999</v>
      </c>
      <c r="AC189" s="7">
        <v>29.28</v>
      </c>
      <c r="AD189" s="7">
        <v>6.34</v>
      </c>
      <c r="AE189" s="7">
        <v>0.111</v>
      </c>
      <c r="AF189" s="11">
        <f t="shared" si="10"/>
        <v>34.134</v>
      </c>
      <c r="AG189" s="12">
        <f t="shared" si="11"/>
        <v>6.0264697607950737</v>
      </c>
    </row>
    <row r="190" spans="1:33" x14ac:dyDescent="0.25">
      <c r="A190" s="17" t="s">
        <v>42</v>
      </c>
      <c r="B190" s="7">
        <v>23.08</v>
      </c>
      <c r="C190" s="7">
        <v>4.18</v>
      </c>
      <c r="D190" s="7">
        <v>4.1799999999999997E-2</v>
      </c>
      <c r="E190" s="7">
        <v>30.05</v>
      </c>
      <c r="F190" s="7">
        <v>5.43</v>
      </c>
      <c r="G190" s="7">
        <v>2.1499999999999998E-2</v>
      </c>
      <c r="H190" s="7">
        <v>27.66</v>
      </c>
      <c r="I190" s="7">
        <v>5.0599999999999996</v>
      </c>
      <c r="J190" s="7">
        <v>1.09E-2</v>
      </c>
      <c r="K190" s="7">
        <v>20.07</v>
      </c>
      <c r="L190" s="7">
        <v>3.72</v>
      </c>
      <c r="M190" s="7">
        <v>1.47E-2</v>
      </c>
      <c r="N190" s="7">
        <v>26.89</v>
      </c>
      <c r="O190" s="7">
        <v>5.0599999999999996</v>
      </c>
      <c r="P190" s="7">
        <v>3.15E-2</v>
      </c>
      <c r="Q190" s="7">
        <v>26.22</v>
      </c>
      <c r="R190" s="7">
        <v>5.03</v>
      </c>
      <c r="S190" s="7">
        <v>1.3899999999999999E-2</v>
      </c>
      <c r="T190" s="7">
        <v>27.84</v>
      </c>
      <c r="U190" s="7">
        <v>5.45</v>
      </c>
      <c r="V190" s="7">
        <v>9.8499999999999994E-3</v>
      </c>
      <c r="W190" s="7">
        <v>24.6</v>
      </c>
      <c r="X190" s="7">
        <v>4.92</v>
      </c>
      <c r="Y190" s="7">
        <v>1.9300000000000001E-2</v>
      </c>
      <c r="Z190" s="7">
        <v>28.19</v>
      </c>
      <c r="AA190" s="7">
        <v>5.76</v>
      </c>
      <c r="AB190" s="7">
        <v>1.9300000000000001E-2</v>
      </c>
      <c r="AC190" s="7">
        <v>24.82</v>
      </c>
      <c r="AD190" s="7">
        <v>5.2</v>
      </c>
      <c r="AE190" s="7">
        <v>1.9099999999999999E-2</v>
      </c>
      <c r="AF190" s="11">
        <f t="shared" si="10"/>
        <v>25.941999999999997</v>
      </c>
      <c r="AG190" s="12">
        <f t="shared" si="11"/>
        <v>2.8904125042015374</v>
      </c>
    </row>
    <row r="191" spans="1:33" x14ac:dyDescent="0.25">
      <c r="A191" s="17" t="s">
        <v>43</v>
      </c>
      <c r="B191" s="7" t="s">
        <v>137</v>
      </c>
      <c r="C191" s="7" t="s">
        <v>138</v>
      </c>
      <c r="D191" s="7" t="s">
        <v>138</v>
      </c>
      <c r="E191" s="7" t="s">
        <v>137</v>
      </c>
      <c r="F191" s="7" t="s">
        <v>138</v>
      </c>
      <c r="G191" s="7" t="s">
        <v>138</v>
      </c>
      <c r="H191" s="7">
        <v>2.25</v>
      </c>
      <c r="I191" s="7">
        <v>0.94</v>
      </c>
      <c r="J191" s="7">
        <v>1.1399999999999999</v>
      </c>
      <c r="K191" s="7" t="s">
        <v>137</v>
      </c>
      <c r="L191" s="7" t="s">
        <v>138</v>
      </c>
      <c r="M191" s="7" t="s">
        <v>138</v>
      </c>
      <c r="N191" s="7">
        <v>3.04</v>
      </c>
      <c r="O191" s="7">
        <v>1.28</v>
      </c>
      <c r="P191" s="7">
        <v>2.39</v>
      </c>
      <c r="Q191" s="7">
        <v>2.59</v>
      </c>
      <c r="R191" s="7">
        <v>1.02</v>
      </c>
      <c r="S191" s="7">
        <v>1.82</v>
      </c>
      <c r="T191" s="7">
        <v>2.58</v>
      </c>
      <c r="U191" s="7">
        <v>1.22</v>
      </c>
      <c r="V191" s="7">
        <v>2.16</v>
      </c>
      <c r="W191" s="7" t="s">
        <v>137</v>
      </c>
      <c r="X191" s="7" t="s">
        <v>138</v>
      </c>
      <c r="Y191" s="7" t="s">
        <v>138</v>
      </c>
      <c r="Z191" s="7">
        <v>3.13</v>
      </c>
      <c r="AA191" s="7">
        <v>1.28</v>
      </c>
      <c r="AB191" s="7">
        <v>2.15</v>
      </c>
      <c r="AC191" s="7">
        <v>2.09</v>
      </c>
      <c r="AD191" s="7">
        <v>1.0900000000000001</v>
      </c>
      <c r="AE191" s="7">
        <v>1.61</v>
      </c>
      <c r="AF191" s="11">
        <f t="shared" si="10"/>
        <v>2.6133333333333333</v>
      </c>
      <c r="AG191" s="12">
        <f t="shared" si="11"/>
        <v>0.41389209543873423</v>
      </c>
    </row>
    <row r="192" spans="1:33" x14ac:dyDescent="0.25">
      <c r="A192" s="17" t="s">
        <v>44</v>
      </c>
      <c r="B192" s="7">
        <v>0.68</v>
      </c>
      <c r="C192" s="7">
        <v>0.15</v>
      </c>
      <c r="D192" s="7">
        <v>1.3599999999999999E-2</v>
      </c>
      <c r="E192" s="7" t="s">
        <v>137</v>
      </c>
      <c r="F192" s="7" t="s">
        <v>138</v>
      </c>
      <c r="G192" s="7" t="s">
        <v>138</v>
      </c>
      <c r="H192" s="7">
        <v>1.41</v>
      </c>
      <c r="I192" s="7">
        <v>0.28000000000000003</v>
      </c>
      <c r="J192" s="7">
        <v>5.3600000000000002E-3</v>
      </c>
      <c r="K192" s="7">
        <v>0.182</v>
      </c>
      <c r="L192" s="7">
        <v>0.04</v>
      </c>
      <c r="M192" s="7">
        <v>4.4299999999999999E-3</v>
      </c>
      <c r="N192" s="7">
        <v>9.2999999999999992E-3</v>
      </c>
      <c r="O192" s="7">
        <v>3.8E-3</v>
      </c>
      <c r="P192" s="7">
        <v>0</v>
      </c>
      <c r="Q192" s="7">
        <v>2.9100000000000001E-2</v>
      </c>
      <c r="R192" s="7">
        <v>8.0000000000000002E-3</v>
      </c>
      <c r="S192" s="7">
        <v>0</v>
      </c>
      <c r="T192" s="7" t="s">
        <v>137</v>
      </c>
      <c r="U192" s="7" t="s">
        <v>138</v>
      </c>
      <c r="V192" s="7" t="s">
        <v>138</v>
      </c>
      <c r="W192" s="7">
        <v>1.2999999999999999E-2</v>
      </c>
      <c r="X192" s="7">
        <v>6.7999999999999996E-3</v>
      </c>
      <c r="Y192" s="7">
        <v>1.11E-2</v>
      </c>
      <c r="Z192" s="7" t="s">
        <v>137</v>
      </c>
      <c r="AA192" s="7" t="s">
        <v>138</v>
      </c>
      <c r="AB192" s="7" t="s">
        <v>138</v>
      </c>
      <c r="AC192" s="7">
        <v>7.06</v>
      </c>
      <c r="AD192" s="7">
        <v>1.6</v>
      </c>
      <c r="AE192" s="7">
        <v>8.2199999999999999E-3</v>
      </c>
      <c r="AF192" s="11">
        <f t="shared" si="10"/>
        <v>1.3404857142857143</v>
      </c>
      <c r="AG192" s="12">
        <f t="shared" si="11"/>
        <v>2.5739079447593376</v>
      </c>
    </row>
    <row r="193" spans="1:33" x14ac:dyDescent="0.25">
      <c r="A193" s="17" t="s">
        <v>45</v>
      </c>
      <c r="B193" s="7">
        <v>0.52</v>
      </c>
      <c r="C193" s="7">
        <v>0.13</v>
      </c>
      <c r="D193" s="7">
        <v>2.3900000000000001E-2</v>
      </c>
      <c r="E193" s="7">
        <v>5.5E-2</v>
      </c>
      <c r="F193" s="7">
        <v>1.9E-2</v>
      </c>
      <c r="G193" s="7">
        <v>1.47E-2</v>
      </c>
      <c r="H193" s="7">
        <v>0.44400000000000001</v>
      </c>
      <c r="I193" s="7">
        <v>9.6000000000000002E-2</v>
      </c>
      <c r="J193" s="7">
        <v>7.1700000000000002E-3</v>
      </c>
      <c r="K193" s="7">
        <v>0.157</v>
      </c>
      <c r="L193" s="7">
        <v>3.9E-2</v>
      </c>
      <c r="M193" s="7">
        <v>5.3E-3</v>
      </c>
      <c r="N193" s="7" t="s">
        <v>137</v>
      </c>
      <c r="O193" s="7" t="s">
        <v>138</v>
      </c>
      <c r="P193" s="7" t="s">
        <v>138</v>
      </c>
      <c r="Q193" s="7">
        <v>5.8000000000000003E-2</v>
      </c>
      <c r="R193" s="7">
        <v>1.7000000000000001E-2</v>
      </c>
      <c r="S193" s="7">
        <v>1.35E-2</v>
      </c>
      <c r="T193" s="7">
        <v>1.9E-2</v>
      </c>
      <c r="U193" s="7">
        <v>1.2E-2</v>
      </c>
      <c r="V193" s="7">
        <v>1.8499999999999999E-2</v>
      </c>
      <c r="W193" s="7">
        <v>0.34699999999999998</v>
      </c>
      <c r="X193" s="7">
        <v>0.08</v>
      </c>
      <c r="Y193" s="7">
        <v>2.29E-2</v>
      </c>
      <c r="Z193" s="7">
        <v>1.7999999999999999E-2</v>
      </c>
      <c r="AA193" s="7">
        <v>1.0999999999999999E-2</v>
      </c>
      <c r="AB193" s="7">
        <v>1.5900000000000001E-2</v>
      </c>
      <c r="AC193" s="7">
        <v>0.17899999999999999</v>
      </c>
      <c r="AD193" s="7">
        <v>4.8000000000000001E-2</v>
      </c>
      <c r="AE193" s="7">
        <v>0</v>
      </c>
      <c r="AF193" s="11">
        <f t="shared" si="10"/>
        <v>0.19966666666666669</v>
      </c>
      <c r="AG193" s="12">
        <f t="shared" si="11"/>
        <v>0.19134654425936198</v>
      </c>
    </row>
    <row r="194" spans="1:33" x14ac:dyDescent="0.25">
      <c r="A194" s="17" t="s">
        <v>46</v>
      </c>
      <c r="B194" s="7">
        <v>0.24299999999999999</v>
      </c>
      <c r="C194" s="7">
        <v>6.0999999999999999E-2</v>
      </c>
      <c r="D194" s="7">
        <v>7.9500000000000005E-3</v>
      </c>
      <c r="E194" s="7" t="s">
        <v>137</v>
      </c>
      <c r="F194" s="7" t="s">
        <v>138</v>
      </c>
      <c r="G194" s="7" t="s">
        <v>138</v>
      </c>
      <c r="H194" s="7" t="s">
        <v>137</v>
      </c>
      <c r="I194" s="7" t="s">
        <v>138</v>
      </c>
      <c r="J194" s="7" t="s">
        <v>138</v>
      </c>
      <c r="K194" s="7" t="s">
        <v>137</v>
      </c>
      <c r="L194" s="7" t="s">
        <v>138</v>
      </c>
      <c r="M194" s="7" t="s">
        <v>138</v>
      </c>
      <c r="N194" s="7" t="s">
        <v>137</v>
      </c>
      <c r="O194" s="7" t="s">
        <v>138</v>
      </c>
      <c r="P194" s="7" t="s">
        <v>138</v>
      </c>
      <c r="Q194" s="7">
        <v>1.54E-2</v>
      </c>
      <c r="R194" s="7">
        <v>5.0000000000000001E-3</v>
      </c>
      <c r="S194" s="7">
        <v>0</v>
      </c>
      <c r="T194" s="7">
        <v>1.5900000000000001E-2</v>
      </c>
      <c r="U194" s="7">
        <v>7.4000000000000003E-3</v>
      </c>
      <c r="V194" s="7">
        <v>9.7800000000000005E-3</v>
      </c>
      <c r="W194" s="7">
        <v>5.1000000000000004E-3</v>
      </c>
      <c r="X194" s="7">
        <v>2.7000000000000001E-3</v>
      </c>
      <c r="Y194" s="7">
        <v>0</v>
      </c>
      <c r="Z194" s="7" t="s">
        <v>137</v>
      </c>
      <c r="AA194" s="7" t="s">
        <v>138</v>
      </c>
      <c r="AB194" s="7" t="s">
        <v>138</v>
      </c>
      <c r="AC194" s="7">
        <v>4.4999999999999998E-2</v>
      </c>
      <c r="AD194" s="7">
        <v>1.4E-2</v>
      </c>
      <c r="AE194" s="7">
        <v>3.5200000000000001E-3</v>
      </c>
      <c r="AF194" s="11">
        <f t="shared" si="10"/>
        <v>6.4880000000000007E-2</v>
      </c>
      <c r="AG194" s="12">
        <f t="shared" si="11"/>
        <v>0.10067634776848035</v>
      </c>
    </row>
    <row r="195" spans="1:33" x14ac:dyDescent="0.25">
      <c r="A195" s="17" t="s">
        <v>47</v>
      </c>
      <c r="B195" s="7">
        <v>0.79</v>
      </c>
      <c r="C195" s="7">
        <v>0.22</v>
      </c>
      <c r="D195" s="7">
        <v>0</v>
      </c>
      <c r="E195" s="7">
        <v>0.92</v>
      </c>
      <c r="F195" s="7">
        <v>0.2</v>
      </c>
      <c r="G195" s="7">
        <v>3.2399999999999998E-2</v>
      </c>
      <c r="H195" s="7">
        <v>0.87</v>
      </c>
      <c r="I195" s="7">
        <v>0.2</v>
      </c>
      <c r="J195" s="7">
        <v>1.0999999999999999E-2</v>
      </c>
      <c r="K195" s="7">
        <v>0.94</v>
      </c>
      <c r="L195" s="7">
        <v>0.21</v>
      </c>
      <c r="M195" s="7">
        <v>3.39E-2</v>
      </c>
      <c r="N195" s="7">
        <v>0.88</v>
      </c>
      <c r="O195" s="7">
        <v>0.19</v>
      </c>
      <c r="P195" s="7">
        <v>4.48E-2</v>
      </c>
      <c r="Q195" s="7">
        <v>0.71</v>
      </c>
      <c r="R195" s="7">
        <v>0.16</v>
      </c>
      <c r="S195" s="7">
        <v>0</v>
      </c>
      <c r="T195" s="7">
        <v>1.0900000000000001</v>
      </c>
      <c r="U195" s="7">
        <v>0.25</v>
      </c>
      <c r="V195" s="7">
        <v>0</v>
      </c>
      <c r="W195" s="7">
        <v>0.78</v>
      </c>
      <c r="X195" s="7">
        <v>0.18</v>
      </c>
      <c r="Y195" s="7">
        <v>5.5800000000000002E-2</v>
      </c>
      <c r="Z195" s="7">
        <v>1.06</v>
      </c>
      <c r="AA195" s="7">
        <v>0.25</v>
      </c>
      <c r="AB195" s="7">
        <v>2.7400000000000001E-2</v>
      </c>
      <c r="AC195" s="7">
        <v>0.82</v>
      </c>
      <c r="AD195" s="7">
        <v>0.2</v>
      </c>
      <c r="AE195" s="7">
        <v>3.4500000000000003E-2</v>
      </c>
      <c r="AF195" s="11">
        <f t="shared" si="10"/>
        <v>0.88600000000000012</v>
      </c>
      <c r="AG195" s="12">
        <f t="shared" si="11"/>
        <v>0.12112436217008908</v>
      </c>
    </row>
    <row r="196" spans="1:33" x14ac:dyDescent="0.25">
      <c r="A196" s="17" t="s">
        <v>48</v>
      </c>
      <c r="B196" s="7">
        <v>0.74</v>
      </c>
      <c r="C196" s="7">
        <v>0.17</v>
      </c>
      <c r="D196" s="7">
        <v>2.2499999999999999E-2</v>
      </c>
      <c r="E196" s="7">
        <v>0.02</v>
      </c>
      <c r="F196" s="7">
        <v>1.4999999999999999E-2</v>
      </c>
      <c r="G196" s="7">
        <v>1.95E-2</v>
      </c>
      <c r="H196" s="7" t="s">
        <v>137</v>
      </c>
      <c r="I196" s="7" t="s">
        <v>138</v>
      </c>
      <c r="J196" s="7" t="s">
        <v>138</v>
      </c>
      <c r="K196" s="7">
        <v>7.9000000000000001E-2</v>
      </c>
      <c r="L196" s="7">
        <v>2.4E-2</v>
      </c>
      <c r="M196" s="7">
        <v>1.3899999999999999E-2</v>
      </c>
      <c r="N196" s="7" t="s">
        <v>137</v>
      </c>
      <c r="O196" s="7" t="s">
        <v>138</v>
      </c>
      <c r="P196" s="7" t="s">
        <v>138</v>
      </c>
      <c r="Q196" s="7" t="s">
        <v>137</v>
      </c>
      <c r="R196" s="7" t="s">
        <v>138</v>
      </c>
      <c r="S196" s="7" t="s">
        <v>138</v>
      </c>
      <c r="T196" s="7" t="s">
        <v>137</v>
      </c>
      <c r="U196" s="7" t="s">
        <v>138</v>
      </c>
      <c r="V196" s="7" t="s">
        <v>138</v>
      </c>
      <c r="W196" s="7">
        <v>4.2000000000000003E-2</v>
      </c>
      <c r="X196" s="7">
        <v>1.6E-2</v>
      </c>
      <c r="Y196" s="7">
        <v>1.6500000000000001E-2</v>
      </c>
      <c r="Z196" s="7">
        <v>2.9000000000000001E-2</v>
      </c>
      <c r="AA196" s="7">
        <v>1.4999999999999999E-2</v>
      </c>
      <c r="AB196" s="7">
        <v>1.9900000000000001E-2</v>
      </c>
      <c r="AC196" s="7">
        <v>1.0699999999999999E-2</v>
      </c>
      <c r="AD196" s="7">
        <v>8.8999999999999999E-3</v>
      </c>
      <c r="AE196" s="7">
        <v>8.3800000000000003E-3</v>
      </c>
      <c r="AF196" s="11">
        <f t="shared" si="10"/>
        <v>0.15345</v>
      </c>
      <c r="AG196" s="12">
        <f t="shared" si="11"/>
        <v>0.28833281984540016</v>
      </c>
    </row>
    <row r="197" spans="1:33" x14ac:dyDescent="0.25">
      <c r="A197" s="17" t="s">
        <v>49</v>
      </c>
      <c r="B197" s="7">
        <v>0.55000000000000004</v>
      </c>
      <c r="C197" s="7">
        <v>0.38</v>
      </c>
      <c r="D197" s="7">
        <v>0.4</v>
      </c>
      <c r="E197" s="7" t="s">
        <v>137</v>
      </c>
      <c r="F197" s="7" t="s">
        <v>138</v>
      </c>
      <c r="G197" s="7" t="s">
        <v>138</v>
      </c>
      <c r="H197" s="7" t="s">
        <v>137</v>
      </c>
      <c r="I197" s="7" t="s">
        <v>138</v>
      </c>
      <c r="J197" s="7" t="s">
        <v>138</v>
      </c>
      <c r="K197" s="7" t="s">
        <v>137</v>
      </c>
      <c r="L197" s="7" t="s">
        <v>138</v>
      </c>
      <c r="M197" s="7" t="s">
        <v>138</v>
      </c>
      <c r="N197" s="7" t="s">
        <v>137</v>
      </c>
      <c r="O197" s="7" t="s">
        <v>138</v>
      </c>
      <c r="P197" s="7" t="s">
        <v>138</v>
      </c>
      <c r="Q197" s="7" t="s">
        <v>137</v>
      </c>
      <c r="R197" s="7" t="s">
        <v>138</v>
      </c>
      <c r="S197" s="7" t="s">
        <v>138</v>
      </c>
      <c r="T197" s="7" t="s">
        <v>137</v>
      </c>
      <c r="U197" s="7" t="s">
        <v>138</v>
      </c>
      <c r="V197" s="7" t="s">
        <v>138</v>
      </c>
      <c r="W197" s="7" t="s">
        <v>137</v>
      </c>
      <c r="X197" s="7" t="s">
        <v>138</v>
      </c>
      <c r="Y197" s="7" t="s">
        <v>138</v>
      </c>
      <c r="Z197" s="7" t="s">
        <v>137</v>
      </c>
      <c r="AA197" s="7" t="s">
        <v>138</v>
      </c>
      <c r="AB197" s="7" t="s">
        <v>138</v>
      </c>
      <c r="AC197" s="7" t="s">
        <v>137</v>
      </c>
      <c r="AD197" s="7" t="s">
        <v>138</v>
      </c>
      <c r="AE197" s="7" t="s">
        <v>138</v>
      </c>
      <c r="AF197" s="11">
        <f t="shared" si="10"/>
        <v>0.55000000000000004</v>
      </c>
      <c r="AG197" s="12" t="s">
        <v>138</v>
      </c>
    </row>
    <row r="198" spans="1:33" x14ac:dyDescent="0.25">
      <c r="A198" s="17" t="s">
        <v>50</v>
      </c>
      <c r="B198" s="7">
        <v>7.4999999999999997E-2</v>
      </c>
      <c r="C198" s="7">
        <v>2.7E-2</v>
      </c>
      <c r="D198" s="7">
        <v>1.24E-2</v>
      </c>
      <c r="E198" s="7">
        <v>1.06E-2</v>
      </c>
      <c r="F198" s="7">
        <v>5.5999999999999999E-3</v>
      </c>
      <c r="G198" s="7">
        <v>5.9199999999999999E-3</v>
      </c>
      <c r="H198" s="7">
        <v>8.4000000000000005E-2</v>
      </c>
      <c r="I198" s="7">
        <v>0.02</v>
      </c>
      <c r="J198" s="7">
        <v>3.46E-3</v>
      </c>
      <c r="K198" s="7">
        <v>2.4400000000000002E-2</v>
      </c>
      <c r="L198" s="7">
        <v>8.0999999999999996E-3</v>
      </c>
      <c r="M198" s="7">
        <v>3.3E-3</v>
      </c>
      <c r="N198" s="7">
        <v>1.09E-2</v>
      </c>
      <c r="O198" s="7">
        <v>4.7000000000000002E-3</v>
      </c>
      <c r="P198" s="7">
        <v>5.3299999999999997E-3</v>
      </c>
      <c r="Q198" s="7">
        <v>3.5000000000000003E-2</v>
      </c>
      <c r="R198" s="7">
        <v>9.4000000000000004E-3</v>
      </c>
      <c r="S198" s="7">
        <v>5.94E-3</v>
      </c>
      <c r="T198" s="7" t="s">
        <v>137</v>
      </c>
      <c r="U198" s="7" t="s">
        <v>138</v>
      </c>
      <c r="V198" s="7" t="s">
        <v>138</v>
      </c>
      <c r="W198" s="7">
        <v>1.7000000000000001E-2</v>
      </c>
      <c r="X198" s="7">
        <v>6.3E-3</v>
      </c>
      <c r="Y198" s="7">
        <v>6.7299999999999999E-3</v>
      </c>
      <c r="Z198" s="7">
        <v>1.01E-2</v>
      </c>
      <c r="AA198" s="7">
        <v>4.4999999999999997E-3</v>
      </c>
      <c r="AB198" s="7">
        <v>4.0400000000000002E-3</v>
      </c>
      <c r="AC198" s="7">
        <v>5.3999999999999999E-2</v>
      </c>
      <c r="AD198" s="7">
        <v>1.6E-2</v>
      </c>
      <c r="AE198" s="7">
        <v>6.5700000000000003E-3</v>
      </c>
      <c r="AF198" s="11">
        <f t="shared" si="10"/>
        <v>3.5666666666666666E-2</v>
      </c>
      <c r="AG198" s="12">
        <f t="shared" si="11"/>
        <v>2.870222116840437E-2</v>
      </c>
    </row>
    <row r="199" spans="1:33" x14ac:dyDescent="0.25">
      <c r="A199" s="17" t="s">
        <v>51</v>
      </c>
      <c r="B199" s="7">
        <v>7.54</v>
      </c>
      <c r="C199" s="7">
        <v>1.36</v>
      </c>
      <c r="D199" s="7">
        <v>0.246</v>
      </c>
      <c r="E199" s="7">
        <v>3.41</v>
      </c>
      <c r="F199" s="7">
        <v>0.61</v>
      </c>
      <c r="G199" s="7">
        <v>0.129</v>
      </c>
      <c r="H199" s="7">
        <v>4.1900000000000004</v>
      </c>
      <c r="I199" s="7">
        <v>0.75</v>
      </c>
      <c r="J199" s="7">
        <v>7.1300000000000002E-2</v>
      </c>
      <c r="K199" s="7">
        <v>2.42</v>
      </c>
      <c r="L199" s="7">
        <v>0.45</v>
      </c>
      <c r="M199" s="7">
        <v>9.0200000000000002E-2</v>
      </c>
      <c r="N199" s="7">
        <v>2.67</v>
      </c>
      <c r="O199" s="7">
        <v>0.5</v>
      </c>
      <c r="P199" s="7">
        <v>0.14899999999999999</v>
      </c>
      <c r="Q199" s="7">
        <v>3.63</v>
      </c>
      <c r="R199" s="7">
        <v>0.68</v>
      </c>
      <c r="S199" s="7">
        <v>0.123</v>
      </c>
      <c r="T199" s="7">
        <v>2.92</v>
      </c>
      <c r="U199" s="7">
        <v>0.56000000000000005</v>
      </c>
      <c r="V199" s="7">
        <v>0.127</v>
      </c>
      <c r="W199" s="7">
        <v>2.54</v>
      </c>
      <c r="X199" s="7">
        <v>0.5</v>
      </c>
      <c r="Y199" s="7">
        <v>0.159</v>
      </c>
      <c r="Z199" s="7">
        <v>2.8</v>
      </c>
      <c r="AA199" s="7">
        <v>0.56000000000000005</v>
      </c>
      <c r="AB199" s="7">
        <v>0.13700000000000001</v>
      </c>
      <c r="AC199" s="7">
        <v>5.62</v>
      </c>
      <c r="AD199" s="7">
        <v>1.1499999999999999</v>
      </c>
      <c r="AE199" s="7">
        <v>0.106</v>
      </c>
      <c r="AF199" s="11">
        <f t="shared" si="10"/>
        <v>3.7739999999999996</v>
      </c>
      <c r="AG199" s="12">
        <f t="shared" si="11"/>
        <v>1.6387542694240516</v>
      </c>
    </row>
    <row r="200" spans="1:33" x14ac:dyDescent="0.25">
      <c r="A200" s="17" t="s">
        <v>52</v>
      </c>
      <c r="B200" s="7">
        <v>4.37</v>
      </c>
      <c r="C200" s="7">
        <v>0.84</v>
      </c>
      <c r="D200" s="7">
        <v>0.108</v>
      </c>
      <c r="E200" s="7">
        <v>0.49</v>
      </c>
      <c r="F200" s="7">
        <v>0.11</v>
      </c>
      <c r="G200" s="7">
        <v>6.7799999999999999E-2</v>
      </c>
      <c r="H200" s="7">
        <v>2.71</v>
      </c>
      <c r="I200" s="7">
        <v>0.51</v>
      </c>
      <c r="J200" s="7">
        <v>3.4299999999999997E-2</v>
      </c>
      <c r="K200" s="7">
        <v>0.95</v>
      </c>
      <c r="L200" s="7">
        <v>0.19</v>
      </c>
      <c r="M200" s="7">
        <v>4.3299999999999998E-2</v>
      </c>
      <c r="N200" s="7" t="s">
        <v>137</v>
      </c>
      <c r="O200" s="7" t="s">
        <v>138</v>
      </c>
      <c r="P200" s="7" t="s">
        <v>138</v>
      </c>
      <c r="Q200" s="7">
        <v>0.439</v>
      </c>
      <c r="R200" s="7">
        <v>9.4E-2</v>
      </c>
      <c r="S200" s="7">
        <v>5.16E-2</v>
      </c>
      <c r="T200" s="7">
        <v>0.39800000000000002</v>
      </c>
      <c r="U200" s="7">
        <v>9.5000000000000001E-2</v>
      </c>
      <c r="V200" s="7">
        <v>7.85E-2</v>
      </c>
      <c r="W200" s="7">
        <v>1.23</v>
      </c>
      <c r="X200" s="7">
        <v>0.26</v>
      </c>
      <c r="Y200" s="7">
        <v>7.7899999999999997E-2</v>
      </c>
      <c r="Z200" s="7">
        <v>1.89</v>
      </c>
      <c r="AA200" s="7">
        <v>0.4</v>
      </c>
      <c r="AB200" s="7">
        <v>6.2399999999999997E-2</v>
      </c>
      <c r="AC200" s="7">
        <v>1.28</v>
      </c>
      <c r="AD200" s="7">
        <v>0.28000000000000003</v>
      </c>
      <c r="AE200" s="7">
        <v>4.4900000000000002E-2</v>
      </c>
      <c r="AF200" s="11">
        <f t="shared" si="10"/>
        <v>1.5285555555555554</v>
      </c>
      <c r="AG200" s="12">
        <f t="shared" si="11"/>
        <v>1.3052675119598196</v>
      </c>
    </row>
    <row r="201" spans="1:33" x14ac:dyDescent="0.25">
      <c r="A201" s="17" t="s">
        <v>53</v>
      </c>
      <c r="B201" s="7">
        <v>1.59</v>
      </c>
      <c r="C201" s="7">
        <v>0.32</v>
      </c>
      <c r="D201" s="7">
        <v>6.1900000000000002E-3</v>
      </c>
      <c r="E201" s="7">
        <v>1.7500000000000002E-2</v>
      </c>
      <c r="F201" s="7">
        <v>6.3E-3</v>
      </c>
      <c r="G201" s="7">
        <v>2.47E-3</v>
      </c>
      <c r="H201" s="7">
        <v>2.38</v>
      </c>
      <c r="I201" s="7">
        <v>0.47</v>
      </c>
      <c r="J201" s="7">
        <v>1.8600000000000001E-3</v>
      </c>
      <c r="K201" s="7">
        <v>0.40799999999999997</v>
      </c>
      <c r="L201" s="7">
        <v>8.5000000000000006E-2</v>
      </c>
      <c r="M201" s="7">
        <v>3.0799999999999998E-3</v>
      </c>
      <c r="N201" s="7" t="s">
        <v>137</v>
      </c>
      <c r="O201" s="7" t="s">
        <v>138</v>
      </c>
      <c r="P201" s="7" t="s">
        <v>138</v>
      </c>
      <c r="Q201" s="7">
        <v>0.13100000000000001</v>
      </c>
      <c r="R201" s="7">
        <v>2.9000000000000001E-2</v>
      </c>
      <c r="S201" s="7">
        <v>3.9300000000000003E-3</v>
      </c>
      <c r="T201" s="7">
        <v>1.0200000000000001E-2</v>
      </c>
      <c r="U201" s="7">
        <v>5.0000000000000001E-3</v>
      </c>
      <c r="V201" s="7">
        <v>6.2500000000000003E-3</v>
      </c>
      <c r="W201" s="7">
        <v>3.09E-2</v>
      </c>
      <c r="X201" s="7">
        <v>9.4000000000000004E-3</v>
      </c>
      <c r="Y201" s="7">
        <v>7.7400000000000004E-3</v>
      </c>
      <c r="Z201" s="7" t="s">
        <v>137</v>
      </c>
      <c r="AA201" s="7" t="s">
        <v>138</v>
      </c>
      <c r="AB201" s="7" t="s">
        <v>138</v>
      </c>
      <c r="AC201" s="7">
        <v>11.99</v>
      </c>
      <c r="AD201" s="7">
        <v>2.75</v>
      </c>
      <c r="AE201" s="7">
        <v>7.0400000000000003E-3</v>
      </c>
      <c r="AF201" s="11">
        <f t="shared" si="10"/>
        <v>2.0697000000000001</v>
      </c>
      <c r="AG201" s="12">
        <f t="shared" si="11"/>
        <v>4.1034536913608344</v>
      </c>
    </row>
    <row r="202" spans="1:33" x14ac:dyDescent="0.25">
      <c r="A202" s="17" t="s">
        <v>54</v>
      </c>
      <c r="B202" s="7">
        <v>1.0900000000000001</v>
      </c>
      <c r="C202" s="7">
        <v>0.21</v>
      </c>
      <c r="D202" s="7">
        <v>5.9300000000000004E-3</v>
      </c>
      <c r="E202" s="7">
        <v>1.3100000000000001E-2</v>
      </c>
      <c r="F202" s="7">
        <v>5.3E-3</v>
      </c>
      <c r="G202" s="7">
        <v>3.3400000000000001E-3</v>
      </c>
      <c r="H202" s="7">
        <v>3.13</v>
      </c>
      <c r="I202" s="7">
        <v>0.59</v>
      </c>
      <c r="J202" s="7">
        <v>2.1900000000000001E-3</v>
      </c>
      <c r="K202" s="7">
        <v>0.438</v>
      </c>
      <c r="L202" s="7">
        <v>8.6999999999999994E-2</v>
      </c>
      <c r="M202" s="7">
        <v>0</v>
      </c>
      <c r="N202" s="7" t="s">
        <v>137</v>
      </c>
      <c r="O202" s="7" t="s">
        <v>138</v>
      </c>
      <c r="P202" s="7" t="s">
        <v>138</v>
      </c>
      <c r="Q202" s="7">
        <v>8.3000000000000004E-2</v>
      </c>
      <c r="R202" s="7">
        <v>1.7999999999999999E-2</v>
      </c>
      <c r="S202" s="7">
        <v>0</v>
      </c>
      <c r="T202" s="7">
        <v>6.1000000000000004E-3</v>
      </c>
      <c r="U202" s="7">
        <v>3.8999999999999998E-3</v>
      </c>
      <c r="V202" s="7">
        <v>5.45E-3</v>
      </c>
      <c r="W202" s="7">
        <v>1.8200000000000001E-2</v>
      </c>
      <c r="X202" s="7">
        <v>6.7000000000000002E-3</v>
      </c>
      <c r="Y202" s="7">
        <v>8.5400000000000007E-3</v>
      </c>
      <c r="Z202" s="7">
        <v>8.0000000000000002E-3</v>
      </c>
      <c r="AA202" s="7">
        <v>3.8E-3</v>
      </c>
      <c r="AB202" s="7">
        <v>3.63E-3</v>
      </c>
      <c r="AC202" s="7">
        <v>10.95</v>
      </c>
      <c r="AD202" s="7">
        <v>2.36</v>
      </c>
      <c r="AE202" s="7">
        <v>4.1700000000000001E-3</v>
      </c>
      <c r="AF202" s="11">
        <f t="shared" si="10"/>
        <v>1.7484888888888888</v>
      </c>
      <c r="AG202" s="12">
        <f t="shared" si="11"/>
        <v>3.5981230612099844</v>
      </c>
    </row>
    <row r="203" spans="1:33" x14ac:dyDescent="0.25">
      <c r="A203" s="17" t="s">
        <v>55</v>
      </c>
      <c r="B203" s="7">
        <v>0.48</v>
      </c>
      <c r="C203" s="7">
        <v>0.15</v>
      </c>
      <c r="D203" s="7">
        <v>5.5199999999999999E-2</v>
      </c>
      <c r="E203" s="7" t="s">
        <v>137</v>
      </c>
      <c r="F203" s="7" t="s">
        <v>138</v>
      </c>
      <c r="G203" s="7" t="s">
        <v>138</v>
      </c>
      <c r="H203" s="7">
        <v>0.41099999999999998</v>
      </c>
      <c r="I203" s="7">
        <v>9.8000000000000004E-2</v>
      </c>
      <c r="J203" s="7">
        <v>0</v>
      </c>
      <c r="K203" s="7">
        <v>5.8000000000000003E-2</v>
      </c>
      <c r="L203" s="7">
        <v>2.4E-2</v>
      </c>
      <c r="M203" s="7">
        <v>7.9699999999999997E-3</v>
      </c>
      <c r="N203" s="7">
        <v>0</v>
      </c>
      <c r="O203" s="7">
        <v>0</v>
      </c>
      <c r="P203" s="7">
        <v>0</v>
      </c>
      <c r="Q203" s="7">
        <v>1.2500000000000001E-2</v>
      </c>
      <c r="R203" s="7">
        <v>7.6E-3</v>
      </c>
      <c r="S203" s="7">
        <v>0</v>
      </c>
      <c r="T203" s="7" t="s">
        <v>137</v>
      </c>
      <c r="U203" s="7" t="s">
        <v>138</v>
      </c>
      <c r="V203" s="7" t="s">
        <v>138</v>
      </c>
      <c r="W203" s="7" t="s">
        <v>137</v>
      </c>
      <c r="X203" s="7" t="s">
        <v>138</v>
      </c>
      <c r="Y203" s="7" t="s">
        <v>138</v>
      </c>
      <c r="Z203" s="7" t="s">
        <v>137</v>
      </c>
      <c r="AA203" s="7" t="s">
        <v>138</v>
      </c>
      <c r="AB203" s="7" t="s">
        <v>138</v>
      </c>
      <c r="AC203" s="7">
        <v>2.2999999999999998</v>
      </c>
      <c r="AD203" s="7">
        <v>0.53</v>
      </c>
      <c r="AE203" s="7">
        <v>2.87E-2</v>
      </c>
      <c r="AF203" s="11">
        <f t="shared" si="10"/>
        <v>0.54358333333333331</v>
      </c>
      <c r="AG203" s="12">
        <f t="shared" si="11"/>
        <v>0.88543144379825733</v>
      </c>
    </row>
    <row r="204" spans="1:33" x14ac:dyDescent="0.25">
      <c r="A204" s="17" t="s">
        <v>56</v>
      </c>
      <c r="B204" s="7" t="s">
        <v>137</v>
      </c>
      <c r="C204" s="7" t="s">
        <v>138</v>
      </c>
      <c r="D204" s="7" t="s">
        <v>138</v>
      </c>
      <c r="E204" s="7" t="s">
        <v>137</v>
      </c>
      <c r="F204" s="7" t="s">
        <v>138</v>
      </c>
      <c r="G204" s="7" t="s">
        <v>138</v>
      </c>
      <c r="H204" s="7">
        <v>1.7000000000000001E-2</v>
      </c>
      <c r="I204" s="7">
        <v>1.2999999999999999E-2</v>
      </c>
      <c r="J204" s="7">
        <v>9.6399999999999993E-3</v>
      </c>
      <c r="K204" s="7">
        <v>0.02</v>
      </c>
      <c r="L204" s="7">
        <v>1.6E-2</v>
      </c>
      <c r="M204" s="7">
        <v>1.78E-2</v>
      </c>
      <c r="N204" s="7" t="s">
        <v>137</v>
      </c>
      <c r="O204" s="7" t="s">
        <v>138</v>
      </c>
      <c r="P204" s="7" t="s">
        <v>138</v>
      </c>
      <c r="Q204" s="7" t="s">
        <v>137</v>
      </c>
      <c r="R204" s="7" t="s">
        <v>138</v>
      </c>
      <c r="S204" s="7" t="s">
        <v>138</v>
      </c>
      <c r="T204" s="7" t="s">
        <v>137</v>
      </c>
      <c r="U204" s="7" t="s">
        <v>138</v>
      </c>
      <c r="V204" s="7" t="s">
        <v>138</v>
      </c>
      <c r="W204" s="7" t="s">
        <v>137</v>
      </c>
      <c r="X204" s="7" t="s">
        <v>138</v>
      </c>
      <c r="Y204" s="7" t="s">
        <v>138</v>
      </c>
      <c r="Z204" s="7">
        <v>0.20300000000000001</v>
      </c>
      <c r="AA204" s="7">
        <v>5.6000000000000001E-2</v>
      </c>
      <c r="AB204" s="7">
        <v>0</v>
      </c>
      <c r="AC204" s="7">
        <v>0</v>
      </c>
      <c r="AD204" s="7">
        <v>0</v>
      </c>
      <c r="AE204" s="7">
        <v>0</v>
      </c>
      <c r="AF204" s="11">
        <f t="shared" si="10"/>
        <v>6.0000000000000005E-2</v>
      </c>
      <c r="AG204" s="12">
        <f t="shared" si="11"/>
        <v>9.5739229159211431E-2</v>
      </c>
    </row>
    <row r="205" spans="1:33" x14ac:dyDescent="0.25">
      <c r="A205" s="17" t="s">
        <v>57</v>
      </c>
      <c r="B205" s="7">
        <v>81.150000000000006</v>
      </c>
      <c r="C205" s="7">
        <v>14.86</v>
      </c>
      <c r="D205" s="7">
        <v>7.0400000000000004E-2</v>
      </c>
      <c r="E205" s="7" t="s">
        <v>137</v>
      </c>
      <c r="F205" s="7" t="s">
        <v>138</v>
      </c>
      <c r="G205" s="7" t="s">
        <v>138</v>
      </c>
      <c r="H205" s="7">
        <v>0.41399999999999998</v>
      </c>
      <c r="I205" s="7">
        <v>9.5000000000000001E-2</v>
      </c>
      <c r="J205" s="7">
        <v>1.7299999999999999E-2</v>
      </c>
      <c r="K205" s="7">
        <v>2.76</v>
      </c>
      <c r="L205" s="7">
        <v>0.54</v>
      </c>
      <c r="M205" s="7">
        <v>1.24E-2</v>
      </c>
      <c r="N205" s="7">
        <v>5.1999999999999998E-2</v>
      </c>
      <c r="O205" s="7">
        <v>0.02</v>
      </c>
      <c r="P205" s="7">
        <v>1.89E-2</v>
      </c>
      <c r="Q205" s="7">
        <v>0.83</v>
      </c>
      <c r="R205" s="7">
        <v>0.17</v>
      </c>
      <c r="S205" s="7">
        <v>0</v>
      </c>
      <c r="T205" s="7">
        <v>2.7E-2</v>
      </c>
      <c r="U205" s="7">
        <v>1.2999999999999999E-2</v>
      </c>
      <c r="V205" s="7">
        <v>0</v>
      </c>
      <c r="W205" s="7">
        <v>0.72</v>
      </c>
      <c r="X205" s="7">
        <v>0.16</v>
      </c>
      <c r="Y205" s="7">
        <v>2.5499999999999998E-2</v>
      </c>
      <c r="Z205" s="7">
        <v>3.9E-2</v>
      </c>
      <c r="AA205" s="7">
        <v>1.7999999999999999E-2</v>
      </c>
      <c r="AB205" s="7">
        <v>1.77E-2</v>
      </c>
      <c r="AC205" s="7">
        <v>1.45</v>
      </c>
      <c r="AD205" s="7">
        <v>0.33</v>
      </c>
      <c r="AE205" s="7">
        <v>1.29E-2</v>
      </c>
      <c r="AF205" s="11">
        <f t="shared" si="10"/>
        <v>9.715777777777781</v>
      </c>
      <c r="AG205" s="12">
        <f t="shared" si="11"/>
        <v>26.802190231293494</v>
      </c>
    </row>
    <row r="206" spans="1:33" x14ac:dyDescent="0.25">
      <c r="A206" s="17" t="s">
        <v>58</v>
      </c>
      <c r="B206" s="7">
        <v>0.04</v>
      </c>
      <c r="C206" s="7">
        <v>0.04</v>
      </c>
      <c r="D206" s="7">
        <v>3.8199999999999998E-2</v>
      </c>
      <c r="E206" s="7" t="s">
        <v>137</v>
      </c>
      <c r="F206" s="7" t="s">
        <v>138</v>
      </c>
      <c r="G206" s="7" t="s">
        <v>138</v>
      </c>
      <c r="H206" s="7">
        <v>5.6000000000000001E-2</v>
      </c>
      <c r="I206" s="7">
        <v>2.1000000000000001E-2</v>
      </c>
      <c r="J206" s="7">
        <v>0</v>
      </c>
      <c r="K206" s="7" t="s">
        <v>137</v>
      </c>
      <c r="L206" s="7" t="s">
        <v>138</v>
      </c>
      <c r="M206" s="7" t="s">
        <v>138</v>
      </c>
      <c r="N206" s="7" t="s">
        <v>137</v>
      </c>
      <c r="O206" s="7" t="s">
        <v>138</v>
      </c>
      <c r="P206" s="7" t="s">
        <v>138</v>
      </c>
      <c r="Q206" s="7" t="s">
        <v>137</v>
      </c>
      <c r="R206" s="7" t="s">
        <v>138</v>
      </c>
      <c r="S206" s="7" t="s">
        <v>138</v>
      </c>
      <c r="T206" s="7" t="s">
        <v>137</v>
      </c>
      <c r="U206" s="7" t="s">
        <v>138</v>
      </c>
      <c r="V206" s="7" t="s">
        <v>138</v>
      </c>
      <c r="W206" s="7" t="s">
        <v>137</v>
      </c>
      <c r="X206" s="7" t="s">
        <v>138</v>
      </c>
      <c r="Y206" s="7" t="s">
        <v>138</v>
      </c>
      <c r="Z206" s="7" t="s">
        <v>137</v>
      </c>
      <c r="AA206" s="7" t="s">
        <v>138</v>
      </c>
      <c r="AB206" s="7" t="s">
        <v>138</v>
      </c>
      <c r="AC206" s="7" t="s">
        <v>137</v>
      </c>
      <c r="AD206" s="7" t="s">
        <v>138</v>
      </c>
      <c r="AE206" s="7" t="s">
        <v>138</v>
      </c>
      <c r="AF206" s="11">
        <f t="shared" si="10"/>
        <v>4.8000000000000001E-2</v>
      </c>
      <c r="AG206" s="12">
        <f t="shared" si="11"/>
        <v>1.1313708498984783E-2</v>
      </c>
    </row>
    <row r="207" spans="1:33" x14ac:dyDescent="0.25">
      <c r="A207" s="17" t="s">
        <v>59</v>
      </c>
      <c r="B207" s="7">
        <v>10.46</v>
      </c>
      <c r="C207" s="7">
        <v>2</v>
      </c>
      <c r="D207" s="7">
        <v>3.9899999999999998E-2</v>
      </c>
      <c r="E207" s="7">
        <v>6.01</v>
      </c>
      <c r="F207" s="7">
        <v>1.1499999999999999</v>
      </c>
      <c r="G207" s="7">
        <v>3.2399999999999998E-2</v>
      </c>
      <c r="H207" s="7">
        <v>30.77</v>
      </c>
      <c r="I207" s="7">
        <v>5.89</v>
      </c>
      <c r="J207" s="7">
        <v>1.6199999999999999E-2</v>
      </c>
      <c r="K207" s="7">
        <v>19.36</v>
      </c>
      <c r="L207" s="7">
        <v>3.76</v>
      </c>
      <c r="M207" s="7">
        <v>2.3900000000000001E-2</v>
      </c>
      <c r="N207" s="7">
        <v>0.8</v>
      </c>
      <c r="O207" s="7">
        <v>0.17</v>
      </c>
      <c r="P207" s="7">
        <v>3.1899999999999998E-2</v>
      </c>
      <c r="Q207" s="7">
        <v>12.11</v>
      </c>
      <c r="R207" s="7">
        <v>2.44</v>
      </c>
      <c r="S207" s="7">
        <v>1.67E-2</v>
      </c>
      <c r="T207" s="7">
        <v>3.84</v>
      </c>
      <c r="U207" s="7">
        <v>0.79</v>
      </c>
      <c r="V207" s="7">
        <v>2.9700000000000001E-2</v>
      </c>
      <c r="W207" s="7">
        <v>9.35</v>
      </c>
      <c r="X207" s="7">
        <v>1.96</v>
      </c>
      <c r="Y207" s="7">
        <v>1.6400000000000001E-2</v>
      </c>
      <c r="Z207" s="7">
        <v>5.18</v>
      </c>
      <c r="AA207" s="7">
        <v>1.1100000000000001</v>
      </c>
      <c r="AB207" s="7">
        <v>2.3099999999999999E-2</v>
      </c>
      <c r="AC207" s="7">
        <v>7.95</v>
      </c>
      <c r="AD207" s="7">
        <v>1.75</v>
      </c>
      <c r="AE207" s="7">
        <v>1.6799999999999999E-2</v>
      </c>
      <c r="AF207" s="11">
        <f t="shared" si="10"/>
        <v>10.583</v>
      </c>
      <c r="AG207" s="12">
        <f t="shared" si="11"/>
        <v>8.7345445088898472</v>
      </c>
    </row>
    <row r="208" spans="1:33" x14ac:dyDescent="0.25">
      <c r="A208" s="17" t="s">
        <v>60</v>
      </c>
      <c r="B208" s="7" t="s">
        <v>137</v>
      </c>
      <c r="C208" s="7" t="s">
        <v>138</v>
      </c>
      <c r="D208" s="7" t="s">
        <v>138</v>
      </c>
      <c r="E208" s="7">
        <v>1.3599999999999999E-2</v>
      </c>
      <c r="F208" s="7">
        <v>7.7999999999999996E-3</v>
      </c>
      <c r="G208" s="7">
        <v>8.9999999999999993E-3</v>
      </c>
      <c r="H208" s="7">
        <v>9.2999999999999992E-3</v>
      </c>
      <c r="I208" s="7">
        <v>6.8999999999999999E-3</v>
      </c>
      <c r="J208" s="7">
        <v>6.79E-3</v>
      </c>
      <c r="K208" s="7">
        <v>2.8000000000000001E-2</v>
      </c>
      <c r="L208" s="7">
        <v>1.0999999999999999E-2</v>
      </c>
      <c r="M208" s="7">
        <v>7.2500000000000004E-3</v>
      </c>
      <c r="N208" s="7" t="s">
        <v>137</v>
      </c>
      <c r="O208" s="7" t="s">
        <v>138</v>
      </c>
      <c r="P208" s="7" t="s">
        <v>138</v>
      </c>
      <c r="Q208" s="7" t="s">
        <v>137</v>
      </c>
      <c r="R208" s="7" t="s">
        <v>138</v>
      </c>
      <c r="S208" s="7" t="s">
        <v>138</v>
      </c>
      <c r="T208" s="7">
        <v>1.0699999999999999E-2</v>
      </c>
      <c r="U208" s="7">
        <v>6.1000000000000004E-3</v>
      </c>
      <c r="V208" s="7">
        <v>7.5799999999999999E-3</v>
      </c>
      <c r="W208" s="7">
        <v>2.3699999999999999E-2</v>
      </c>
      <c r="X208" s="7">
        <v>8.8999999999999999E-3</v>
      </c>
      <c r="Y208" s="7">
        <v>9.3900000000000008E-3</v>
      </c>
      <c r="Z208" s="7" t="s">
        <v>137</v>
      </c>
      <c r="AA208" s="7" t="s">
        <v>138</v>
      </c>
      <c r="AB208" s="7" t="s">
        <v>138</v>
      </c>
      <c r="AC208" s="7">
        <v>9.1000000000000004E-3</v>
      </c>
      <c r="AD208" s="7">
        <v>5.7999999999999996E-3</v>
      </c>
      <c r="AE208" s="7">
        <v>5.0200000000000002E-3</v>
      </c>
      <c r="AF208" s="11">
        <f t="shared" si="10"/>
        <v>1.5733333333333332E-2</v>
      </c>
      <c r="AG208" s="12">
        <f t="shared" si="11"/>
        <v>8.1143494296626578E-3</v>
      </c>
    </row>
    <row r="209" spans="1:33" x14ac:dyDescent="0.25">
      <c r="A209" s="17" t="s">
        <v>61</v>
      </c>
      <c r="B209" s="7">
        <v>0.10199999999999999</v>
      </c>
      <c r="C209" s="7">
        <v>3.9E-2</v>
      </c>
      <c r="D209" s="7">
        <v>0.02</v>
      </c>
      <c r="E209" s="7" t="s">
        <v>137</v>
      </c>
      <c r="F209" s="7" t="s">
        <v>138</v>
      </c>
      <c r="G209" s="7" t="s">
        <v>138</v>
      </c>
      <c r="H209" s="7" t="s">
        <v>137</v>
      </c>
      <c r="I209" s="7" t="s">
        <v>138</v>
      </c>
      <c r="J209" s="7" t="s">
        <v>138</v>
      </c>
      <c r="K209" s="7">
        <v>6.0000000000000001E-3</v>
      </c>
      <c r="L209" s="7">
        <v>4.7999999999999996E-3</v>
      </c>
      <c r="M209" s="7">
        <v>4.7000000000000002E-3</v>
      </c>
      <c r="N209" s="7" t="s">
        <v>137</v>
      </c>
      <c r="O209" s="7" t="s">
        <v>138</v>
      </c>
      <c r="P209" s="7" t="s">
        <v>138</v>
      </c>
      <c r="Q209" s="7">
        <v>5.8000000000000003E-2</v>
      </c>
      <c r="R209" s="7">
        <v>1.6E-2</v>
      </c>
      <c r="S209" s="7">
        <v>1.04E-2</v>
      </c>
      <c r="T209" s="7">
        <v>3.5000000000000001E-3</v>
      </c>
      <c r="U209" s="7">
        <v>2.5999999999999999E-3</v>
      </c>
      <c r="V209" s="7">
        <v>0</v>
      </c>
      <c r="W209" s="7">
        <v>9.1000000000000004E-3</v>
      </c>
      <c r="X209" s="7">
        <v>4.3E-3</v>
      </c>
      <c r="Y209" s="7">
        <v>0</v>
      </c>
      <c r="Z209" s="7">
        <v>8.0999999999999996E-3</v>
      </c>
      <c r="AA209" s="7">
        <v>5.3E-3</v>
      </c>
      <c r="AB209" s="7">
        <v>7.1000000000000004E-3</v>
      </c>
      <c r="AC209" s="7">
        <v>5.3999999999999999E-2</v>
      </c>
      <c r="AD209" s="7">
        <v>1.7999999999999999E-2</v>
      </c>
      <c r="AE209" s="7">
        <v>5.96E-3</v>
      </c>
      <c r="AF209" s="11">
        <f t="shared" si="10"/>
        <v>3.4385714285714283E-2</v>
      </c>
      <c r="AG209" s="12">
        <f t="shared" si="11"/>
        <v>3.7868255332200895E-2</v>
      </c>
    </row>
    <row r="210" spans="1:33" ht="13.8" thickBot="1" x14ac:dyDescent="0.3">
      <c r="A210" s="18" t="s">
        <v>62</v>
      </c>
      <c r="B210" s="8">
        <v>1.08</v>
      </c>
      <c r="C210" s="8">
        <v>0.22</v>
      </c>
      <c r="D210" s="8">
        <v>1.0500000000000001E-2</v>
      </c>
      <c r="E210" s="8">
        <v>2.92E-2</v>
      </c>
      <c r="F210" s="8">
        <v>9.4000000000000004E-3</v>
      </c>
      <c r="G210" s="8">
        <v>4.1999999999999997E-3</v>
      </c>
      <c r="H210" s="8">
        <v>0.47799999999999998</v>
      </c>
      <c r="I210" s="8">
        <v>9.7000000000000003E-2</v>
      </c>
      <c r="J210" s="8">
        <v>3.1700000000000001E-3</v>
      </c>
      <c r="K210" s="8">
        <v>0.20100000000000001</v>
      </c>
      <c r="L210" s="8">
        <v>4.2999999999999997E-2</v>
      </c>
      <c r="M210" s="8">
        <v>0</v>
      </c>
      <c r="N210" s="8" t="s">
        <v>137</v>
      </c>
      <c r="O210" s="8" t="s">
        <v>138</v>
      </c>
      <c r="P210" s="8" t="s">
        <v>138</v>
      </c>
      <c r="Q210" s="8">
        <v>0.106</v>
      </c>
      <c r="R210" s="8">
        <v>2.4E-2</v>
      </c>
      <c r="S210" s="8">
        <v>3.8600000000000001E-3</v>
      </c>
      <c r="T210" s="8">
        <v>1.0999999999999999E-2</v>
      </c>
      <c r="U210" s="8">
        <v>4.4999999999999997E-3</v>
      </c>
      <c r="V210" s="8">
        <v>0</v>
      </c>
      <c r="W210" s="8">
        <v>4.8000000000000001E-2</v>
      </c>
      <c r="X210" s="8">
        <v>1.2999999999999999E-2</v>
      </c>
      <c r="Y210" s="8">
        <v>0</v>
      </c>
      <c r="Z210" s="8">
        <v>2.3699999999999999E-2</v>
      </c>
      <c r="AA210" s="8">
        <v>8.0000000000000002E-3</v>
      </c>
      <c r="AB210" s="8">
        <v>5.5900000000000004E-3</v>
      </c>
      <c r="AC210" s="8">
        <v>0.152</v>
      </c>
      <c r="AD210" s="8">
        <v>3.7999999999999999E-2</v>
      </c>
      <c r="AE210" s="8">
        <v>4.0699999999999998E-3</v>
      </c>
      <c r="AF210" s="13">
        <f t="shared" si="10"/>
        <v>0.23654444444444447</v>
      </c>
      <c r="AG210" s="14">
        <f t="shared" si="11"/>
        <v>0.34818904028957859</v>
      </c>
    </row>
    <row r="211" spans="1:33" ht="13.8" thickBot="1" x14ac:dyDescent="0.3"/>
    <row r="212" spans="1:33" x14ac:dyDescent="0.25">
      <c r="A212" s="9"/>
      <c r="B212" s="6" t="s">
        <v>77</v>
      </c>
      <c r="C212" s="6" t="s">
        <v>63</v>
      </c>
      <c r="D212" s="6" t="s">
        <v>85</v>
      </c>
      <c r="E212" s="6" t="s">
        <v>78</v>
      </c>
      <c r="F212" s="6" t="s">
        <v>63</v>
      </c>
      <c r="G212" s="6" t="s">
        <v>85</v>
      </c>
      <c r="H212" s="6" t="s">
        <v>79</v>
      </c>
      <c r="I212" s="6" t="s">
        <v>63</v>
      </c>
      <c r="J212" s="6" t="s">
        <v>85</v>
      </c>
      <c r="K212" s="6" t="s">
        <v>80</v>
      </c>
      <c r="L212" s="6" t="s">
        <v>63</v>
      </c>
      <c r="M212" s="6" t="s">
        <v>85</v>
      </c>
      <c r="N212" s="6" t="s">
        <v>81</v>
      </c>
      <c r="O212" s="6" t="s">
        <v>63</v>
      </c>
      <c r="P212" s="6" t="s">
        <v>85</v>
      </c>
      <c r="Q212" s="6" t="s">
        <v>82</v>
      </c>
      <c r="R212" s="6" t="s">
        <v>63</v>
      </c>
      <c r="S212" s="6" t="s">
        <v>85</v>
      </c>
      <c r="T212" s="6" t="s">
        <v>83</v>
      </c>
      <c r="U212" s="6" t="s">
        <v>63</v>
      </c>
      <c r="V212" s="6" t="s">
        <v>85</v>
      </c>
      <c r="W212" s="6" t="s">
        <v>84</v>
      </c>
      <c r="X212" s="6" t="s">
        <v>63</v>
      </c>
      <c r="Y212" s="6" t="s">
        <v>85</v>
      </c>
      <c r="Z212" s="9" t="s">
        <v>139</v>
      </c>
      <c r="AA212" s="10" t="s">
        <v>140</v>
      </c>
    </row>
    <row r="213" spans="1:33" x14ac:dyDescent="0.25">
      <c r="A213" s="15" t="s">
        <v>30</v>
      </c>
      <c r="B213" s="7">
        <v>2169.2199999999998</v>
      </c>
      <c r="C213" s="7">
        <v>488.42</v>
      </c>
      <c r="D213" s="7">
        <v>2.1600000000000001E-2</v>
      </c>
      <c r="E213" s="7">
        <v>2742.15</v>
      </c>
      <c r="F213" s="7">
        <v>632.97</v>
      </c>
      <c r="G213" s="7">
        <v>6.2500000000000003E-3</v>
      </c>
      <c r="H213" s="7">
        <v>431.26</v>
      </c>
      <c r="I213" s="7">
        <v>102.04</v>
      </c>
      <c r="J213" s="7">
        <v>0.157</v>
      </c>
      <c r="K213" s="7">
        <v>153.01</v>
      </c>
      <c r="L213" s="7">
        <v>37.1</v>
      </c>
      <c r="M213" s="7">
        <v>0.159</v>
      </c>
      <c r="N213" s="7">
        <v>6383.24</v>
      </c>
      <c r="O213" s="7">
        <v>1622.49</v>
      </c>
      <c r="P213" s="7">
        <v>3.4799999999999998E-2</v>
      </c>
      <c r="Q213" s="7">
        <v>473.05</v>
      </c>
      <c r="R213" s="7">
        <v>123.06</v>
      </c>
      <c r="S213" s="7">
        <v>2.5399999999999999E-2</v>
      </c>
      <c r="T213" s="7">
        <v>331.01</v>
      </c>
      <c r="U213" s="7">
        <v>90.05</v>
      </c>
      <c r="V213" s="7">
        <v>9.6699999999999994E-2</v>
      </c>
      <c r="W213" s="7">
        <v>280.81</v>
      </c>
      <c r="X213" s="7">
        <v>78.06</v>
      </c>
      <c r="Y213" s="7">
        <v>3.0099999999999998E-2</v>
      </c>
      <c r="Z213" s="11">
        <f>AVERAGE(B213,E213,H213,K213,N213,Q213,T213,W213)</f>
        <v>1620.46875</v>
      </c>
      <c r="AA213" s="12">
        <f>STDEV(B213,E213,H213,K213,N213,Q213,T213,W213)</f>
        <v>2157.5415439498825</v>
      </c>
    </row>
    <row r="214" spans="1:33" x14ac:dyDescent="0.25">
      <c r="A214" s="15" t="s">
        <v>31</v>
      </c>
      <c r="B214" s="7">
        <v>283.58</v>
      </c>
      <c r="C214" s="7">
        <v>67.19</v>
      </c>
      <c r="D214" s="7">
        <v>6.7599999999999993E-2</v>
      </c>
      <c r="E214" s="7">
        <v>1650.4</v>
      </c>
      <c r="F214" s="7">
        <v>400.65</v>
      </c>
      <c r="G214" s="7">
        <v>1.6799999999999999E-2</v>
      </c>
      <c r="H214" s="7">
        <v>462.63</v>
      </c>
      <c r="I214" s="7">
        <v>115.05</v>
      </c>
      <c r="J214" s="7">
        <v>0.11600000000000001</v>
      </c>
      <c r="K214" s="7">
        <v>266.19</v>
      </c>
      <c r="L214" s="7">
        <v>67.8</v>
      </c>
      <c r="M214" s="7">
        <v>7.8799999999999995E-2</v>
      </c>
      <c r="N214" s="7">
        <v>5395.04</v>
      </c>
      <c r="O214" s="7">
        <v>1438.8</v>
      </c>
      <c r="P214" s="7">
        <v>3.7900000000000003E-2</v>
      </c>
      <c r="Q214" s="7">
        <v>685.84</v>
      </c>
      <c r="R214" s="7">
        <v>187.06</v>
      </c>
      <c r="S214" s="7">
        <v>7.7799999999999994E-2</v>
      </c>
      <c r="T214" s="7">
        <v>431.94</v>
      </c>
      <c r="U214" s="7">
        <v>123.01</v>
      </c>
      <c r="V214" s="7">
        <v>4.2799999999999998E-2</v>
      </c>
      <c r="W214" s="7">
        <v>684.11</v>
      </c>
      <c r="X214" s="7">
        <v>198.93</v>
      </c>
      <c r="Y214" s="7">
        <v>4.9099999999999998E-2</v>
      </c>
      <c r="Z214" s="11">
        <f t="shared" ref="Z214:Z245" si="12">AVERAGE(B214,E214,H214,K214,N214,Q214,T214,W214)</f>
        <v>1232.4662500000002</v>
      </c>
      <c r="AA214" s="12">
        <f t="shared" ref="AA214:AA245" si="13">STDEV(B214,E214,H214,K214,N214,Q214,T214,W214)</f>
        <v>1738.9959629127338</v>
      </c>
    </row>
    <row r="215" spans="1:33" x14ac:dyDescent="0.25">
      <c r="A215" s="15" t="s">
        <v>32</v>
      </c>
      <c r="B215" s="7">
        <v>566.92999999999995</v>
      </c>
      <c r="C215" s="7">
        <v>143.57</v>
      </c>
      <c r="D215" s="7">
        <v>41.51</v>
      </c>
      <c r="E215" s="7">
        <v>4133.96</v>
      </c>
      <c r="F215" s="7">
        <v>1057.1500000000001</v>
      </c>
      <c r="G215" s="7">
        <v>11.34</v>
      </c>
      <c r="H215" s="7">
        <v>1417.85</v>
      </c>
      <c r="I215" s="7">
        <v>371.82</v>
      </c>
      <c r="J215" s="7">
        <v>34.99</v>
      </c>
      <c r="K215" s="7">
        <v>509.62</v>
      </c>
      <c r="L215" s="7">
        <v>140.97999999999999</v>
      </c>
      <c r="M215" s="7">
        <v>52.37</v>
      </c>
      <c r="N215" s="7">
        <v>8592.27</v>
      </c>
      <c r="O215" s="7">
        <v>2396.66</v>
      </c>
      <c r="P215" s="7">
        <v>15.94</v>
      </c>
      <c r="Q215" s="7">
        <v>13500.88</v>
      </c>
      <c r="R215" s="7">
        <v>3845.05</v>
      </c>
      <c r="S215" s="7">
        <v>46.94</v>
      </c>
      <c r="T215" s="7">
        <v>804.81</v>
      </c>
      <c r="U215" s="7">
        <v>239.37</v>
      </c>
      <c r="V215" s="7">
        <v>23.84</v>
      </c>
      <c r="W215" s="7">
        <v>2005.83</v>
      </c>
      <c r="X215" s="7">
        <v>606.57000000000005</v>
      </c>
      <c r="Y215" s="7">
        <v>36.31</v>
      </c>
      <c r="Z215" s="11">
        <f t="shared" si="12"/>
        <v>3941.5187500000002</v>
      </c>
      <c r="AA215" s="12">
        <f t="shared" si="13"/>
        <v>4723.3224274095073</v>
      </c>
    </row>
    <row r="216" spans="1:33" x14ac:dyDescent="0.25">
      <c r="A216" s="15" t="s">
        <v>33</v>
      </c>
      <c r="B216" s="7">
        <v>0.43</v>
      </c>
      <c r="C216" s="7">
        <v>0.11</v>
      </c>
      <c r="D216" s="7">
        <v>2.75E-2</v>
      </c>
      <c r="E216" s="7">
        <v>0.74</v>
      </c>
      <c r="F216" s="7">
        <v>0.18</v>
      </c>
      <c r="G216" s="7">
        <v>6.9699999999999996E-3</v>
      </c>
      <c r="H216" s="7">
        <v>0.51</v>
      </c>
      <c r="I216" s="7">
        <v>0.13</v>
      </c>
      <c r="J216" s="7">
        <v>2.3599999999999999E-2</v>
      </c>
      <c r="K216" s="7">
        <v>0.38</v>
      </c>
      <c r="L216" s="7">
        <v>0.11</v>
      </c>
      <c r="M216" s="7">
        <v>3.39E-2</v>
      </c>
      <c r="N216" s="7">
        <v>1.76</v>
      </c>
      <c r="O216" s="7">
        <v>0.48</v>
      </c>
      <c r="P216" s="7">
        <v>9.5499999999999995E-3</v>
      </c>
      <c r="Q216" s="7">
        <v>0.85</v>
      </c>
      <c r="R216" s="7">
        <v>0.24</v>
      </c>
      <c r="S216" s="7">
        <v>2.8299999999999999E-2</v>
      </c>
      <c r="T216" s="7">
        <v>0.46</v>
      </c>
      <c r="U216" s="7">
        <v>0.14000000000000001</v>
      </c>
      <c r="V216" s="7">
        <v>1.5699999999999999E-2</v>
      </c>
      <c r="W216" s="7">
        <v>0.69</v>
      </c>
      <c r="X216" s="7">
        <v>0.21</v>
      </c>
      <c r="Y216" s="7">
        <v>2.3599999999999999E-2</v>
      </c>
      <c r="Z216" s="11">
        <f t="shared" si="12"/>
        <v>0.72750000000000004</v>
      </c>
      <c r="AA216" s="12">
        <f t="shared" si="13"/>
        <v>0.44892729287236943</v>
      </c>
    </row>
    <row r="217" spans="1:33" x14ac:dyDescent="0.25">
      <c r="A217" s="15" t="s">
        <v>34</v>
      </c>
      <c r="B217" s="7">
        <v>637.04</v>
      </c>
      <c r="C217" s="7">
        <v>154.47</v>
      </c>
      <c r="D217" s="7">
        <v>0.23300000000000001</v>
      </c>
      <c r="E217" s="7">
        <v>262.83</v>
      </c>
      <c r="F217" s="7">
        <v>65.27</v>
      </c>
      <c r="G217" s="7">
        <v>7.22E-2</v>
      </c>
      <c r="H217" s="7">
        <v>483.38</v>
      </c>
      <c r="I217" s="7">
        <v>122.88</v>
      </c>
      <c r="J217" s="7">
        <v>0.27</v>
      </c>
      <c r="K217" s="7">
        <v>406.75</v>
      </c>
      <c r="L217" s="7">
        <v>105.84</v>
      </c>
      <c r="M217" s="7">
        <v>0.4</v>
      </c>
      <c r="N217" s="7">
        <v>646.41</v>
      </c>
      <c r="O217" s="7">
        <v>175.72</v>
      </c>
      <c r="P217" s="7">
        <v>0.11</v>
      </c>
      <c r="Q217" s="7">
        <v>494.21</v>
      </c>
      <c r="R217" s="7">
        <v>137.37</v>
      </c>
      <c r="S217" s="7">
        <v>0.36599999999999999</v>
      </c>
      <c r="T217" s="7">
        <v>314.81</v>
      </c>
      <c r="U217" s="7">
        <v>91.24</v>
      </c>
      <c r="V217" s="7">
        <v>0.17100000000000001</v>
      </c>
      <c r="W217" s="7">
        <v>382.93</v>
      </c>
      <c r="X217" s="7">
        <v>113.21</v>
      </c>
      <c r="Y217" s="7">
        <v>0.255</v>
      </c>
      <c r="Z217" s="11">
        <f t="shared" si="12"/>
        <v>453.54499999999996</v>
      </c>
      <c r="AA217" s="12">
        <f t="shared" si="13"/>
        <v>139.49242396222516</v>
      </c>
    </row>
    <row r="218" spans="1:33" x14ac:dyDescent="0.25">
      <c r="A218" s="15" t="s">
        <v>35</v>
      </c>
      <c r="B218" s="7">
        <v>294.64999999999998</v>
      </c>
      <c r="C218" s="7">
        <v>71.33</v>
      </c>
      <c r="D218" s="7">
        <v>1.67E-2</v>
      </c>
      <c r="E218" s="7">
        <v>329.84</v>
      </c>
      <c r="F218" s="7">
        <v>81.73</v>
      </c>
      <c r="G218" s="7">
        <v>6.0699999999999999E-3</v>
      </c>
      <c r="H218" s="7">
        <v>388.37</v>
      </c>
      <c r="I218" s="7">
        <v>98.47</v>
      </c>
      <c r="J218" s="7">
        <v>0.02</v>
      </c>
      <c r="K218" s="7">
        <v>440.54</v>
      </c>
      <c r="L218" s="7">
        <v>114.26</v>
      </c>
      <c r="M218" s="7">
        <v>2.64E-2</v>
      </c>
      <c r="N218" s="7">
        <v>633.24</v>
      </c>
      <c r="O218" s="7">
        <v>171.61</v>
      </c>
      <c r="P218" s="7">
        <v>7.7000000000000002E-3</v>
      </c>
      <c r="Q218" s="7">
        <v>676.66</v>
      </c>
      <c r="R218" s="7">
        <v>187.33</v>
      </c>
      <c r="S218" s="7">
        <v>2.4199999999999999E-2</v>
      </c>
      <c r="T218" s="7">
        <v>435.26</v>
      </c>
      <c r="U218" s="7">
        <v>125.56</v>
      </c>
      <c r="V218" s="7">
        <v>1.0999999999999999E-2</v>
      </c>
      <c r="W218" s="7">
        <v>509.57</v>
      </c>
      <c r="X218" s="7">
        <v>149.93</v>
      </c>
      <c r="Y218" s="7">
        <v>1.83E-2</v>
      </c>
      <c r="Z218" s="11">
        <f t="shared" si="12"/>
        <v>463.51625000000007</v>
      </c>
      <c r="AA218" s="12">
        <f t="shared" si="13"/>
        <v>136.12798084759339</v>
      </c>
    </row>
    <row r="219" spans="1:33" x14ac:dyDescent="0.25">
      <c r="A219" s="15" t="s">
        <v>36</v>
      </c>
      <c r="B219" s="7">
        <v>28.38</v>
      </c>
      <c r="C219" s="7">
        <v>7.91</v>
      </c>
      <c r="D219" s="7">
        <v>0.88800000000000001</v>
      </c>
      <c r="E219" s="7">
        <v>38.19</v>
      </c>
      <c r="F219" s="7">
        <v>10.87</v>
      </c>
      <c r="G219" s="7">
        <v>0.251</v>
      </c>
      <c r="H219" s="7">
        <v>36.76</v>
      </c>
      <c r="I219" s="7">
        <v>10.75</v>
      </c>
      <c r="J219" s="7">
        <v>0.79900000000000004</v>
      </c>
      <c r="K219" s="7">
        <v>19.37</v>
      </c>
      <c r="L219" s="7">
        <v>5.87</v>
      </c>
      <c r="M219" s="7">
        <v>1.1399999999999999</v>
      </c>
      <c r="N219" s="7">
        <v>23.29</v>
      </c>
      <c r="O219" s="7">
        <v>7.28</v>
      </c>
      <c r="P219" s="7">
        <v>0.373</v>
      </c>
      <c r="Q219" s="7">
        <v>5.62</v>
      </c>
      <c r="R219" s="7">
        <v>1.98</v>
      </c>
      <c r="S219" s="7">
        <v>1.1100000000000001</v>
      </c>
      <c r="T219" s="7">
        <v>45.14</v>
      </c>
      <c r="U219" s="7">
        <v>15.06</v>
      </c>
      <c r="V219" s="7">
        <v>0.54200000000000004</v>
      </c>
      <c r="W219" s="7">
        <v>149.31</v>
      </c>
      <c r="X219" s="7">
        <v>50.77</v>
      </c>
      <c r="Y219" s="7">
        <v>0.84599999999999997</v>
      </c>
      <c r="Z219" s="11">
        <f t="shared" si="12"/>
        <v>43.2575</v>
      </c>
      <c r="AA219" s="12">
        <f t="shared" si="13"/>
        <v>44.602704514412572</v>
      </c>
    </row>
    <row r="220" spans="1:33" x14ac:dyDescent="0.25">
      <c r="A220" s="15" t="s">
        <v>37</v>
      </c>
      <c r="B220" s="7">
        <v>2079.9499999999998</v>
      </c>
      <c r="C220" s="7">
        <v>441.89</v>
      </c>
      <c r="D220" s="7">
        <v>0.20300000000000001</v>
      </c>
      <c r="E220" s="7">
        <v>2853.57</v>
      </c>
      <c r="F220" s="7">
        <v>621.21</v>
      </c>
      <c r="G220" s="7">
        <v>5.5100000000000003E-2</v>
      </c>
      <c r="H220" s="7">
        <v>1329.61</v>
      </c>
      <c r="I220" s="7">
        <v>296.52</v>
      </c>
      <c r="J220" s="7">
        <v>0.188</v>
      </c>
      <c r="K220" s="7">
        <v>1363.32</v>
      </c>
      <c r="L220" s="7">
        <v>311.35000000000002</v>
      </c>
      <c r="M220" s="7">
        <v>0.315</v>
      </c>
      <c r="N220" s="7">
        <v>826.65</v>
      </c>
      <c r="O220" s="7">
        <v>197.74</v>
      </c>
      <c r="P220" s="7">
        <v>7.9000000000000001E-2</v>
      </c>
      <c r="Q220" s="7">
        <v>1107.18</v>
      </c>
      <c r="R220" s="7">
        <v>270.88</v>
      </c>
      <c r="S220" s="7">
        <v>0.23699999999999999</v>
      </c>
      <c r="T220" s="7">
        <v>807.13</v>
      </c>
      <c r="U220" s="7">
        <v>206.26</v>
      </c>
      <c r="V220" s="7">
        <v>0.121</v>
      </c>
      <c r="W220" s="7">
        <v>843.74</v>
      </c>
      <c r="X220" s="7">
        <v>220.2</v>
      </c>
      <c r="Y220" s="7">
        <v>0.184</v>
      </c>
      <c r="Z220" s="11">
        <f t="shared" si="12"/>
        <v>1401.39375</v>
      </c>
      <c r="AA220" s="12">
        <f t="shared" si="13"/>
        <v>722.77996859225061</v>
      </c>
    </row>
    <row r="221" spans="1:33" x14ac:dyDescent="0.25">
      <c r="A221" s="15" t="s">
        <v>38</v>
      </c>
      <c r="B221" s="7">
        <v>8.2200000000000006</v>
      </c>
      <c r="C221" s="7">
        <v>1.85</v>
      </c>
      <c r="D221" s="7">
        <v>1.1299999999999999E-2</v>
      </c>
      <c r="E221" s="7">
        <v>18.78</v>
      </c>
      <c r="F221" s="7">
        <v>4.3099999999999996</v>
      </c>
      <c r="G221" s="7">
        <v>1.91E-3</v>
      </c>
      <c r="H221" s="7">
        <v>9.8800000000000008</v>
      </c>
      <c r="I221" s="7">
        <v>2.33</v>
      </c>
      <c r="J221" s="7">
        <v>1.04E-2</v>
      </c>
      <c r="K221" s="7">
        <v>8.24</v>
      </c>
      <c r="L221" s="7">
        <v>1.99</v>
      </c>
      <c r="M221" s="7">
        <v>9.9500000000000005E-3</v>
      </c>
      <c r="N221" s="7">
        <v>27.35</v>
      </c>
      <c r="O221" s="7">
        <v>6.88</v>
      </c>
      <c r="P221" s="7">
        <v>4.0800000000000003E-3</v>
      </c>
      <c r="Q221" s="7">
        <v>17.5</v>
      </c>
      <c r="R221" s="7">
        <v>4.51</v>
      </c>
      <c r="S221" s="7">
        <v>1.23E-2</v>
      </c>
      <c r="T221" s="7">
        <v>9.19</v>
      </c>
      <c r="U221" s="7">
        <v>2.4700000000000002</v>
      </c>
      <c r="V221" s="7">
        <v>9.8400000000000001E-2</v>
      </c>
      <c r="W221" s="7">
        <v>11.17</v>
      </c>
      <c r="X221" s="7">
        <v>3.06</v>
      </c>
      <c r="Y221" s="7">
        <v>1.03E-2</v>
      </c>
      <c r="Z221" s="11">
        <f t="shared" si="12"/>
        <v>13.79125</v>
      </c>
      <c r="AA221" s="12">
        <f t="shared" si="13"/>
        <v>6.8418636506646164</v>
      </c>
    </row>
    <row r="222" spans="1:33" x14ac:dyDescent="0.25">
      <c r="A222" s="15" t="s">
        <v>39</v>
      </c>
      <c r="B222" s="7">
        <v>11.48</v>
      </c>
      <c r="C222" s="7">
        <v>3.85</v>
      </c>
      <c r="D222" s="7">
        <v>5.5800000000000002E-2</v>
      </c>
      <c r="E222" s="7">
        <v>20.94</v>
      </c>
      <c r="F222" s="7">
        <v>7.17</v>
      </c>
      <c r="G222" s="7">
        <v>1.5599999999999999E-2</v>
      </c>
      <c r="H222" s="7">
        <v>16.79</v>
      </c>
      <c r="I222" s="7">
        <v>5.89</v>
      </c>
      <c r="J222" s="7">
        <v>5.2900000000000003E-2</v>
      </c>
      <c r="K222" s="7">
        <v>17.5</v>
      </c>
      <c r="L222" s="7">
        <v>6.29</v>
      </c>
      <c r="M222" s="7">
        <v>5.6800000000000003E-2</v>
      </c>
      <c r="N222" s="7">
        <v>62.37</v>
      </c>
      <c r="O222" s="7">
        <v>23.35</v>
      </c>
      <c r="P222" s="7">
        <v>1.52E-2</v>
      </c>
      <c r="Q222" s="7">
        <v>20.43</v>
      </c>
      <c r="R222" s="7">
        <v>7.83</v>
      </c>
      <c r="S222" s="7">
        <v>5.7200000000000001E-2</v>
      </c>
      <c r="T222" s="7">
        <v>13.23</v>
      </c>
      <c r="U222" s="7">
        <v>5.29</v>
      </c>
      <c r="V222" s="7">
        <v>2.9600000000000001E-2</v>
      </c>
      <c r="W222" s="7">
        <v>19.36</v>
      </c>
      <c r="X222" s="7">
        <v>7.88</v>
      </c>
      <c r="Y222" s="7">
        <v>5.33E-2</v>
      </c>
      <c r="Z222" s="11">
        <f t="shared" si="12"/>
        <v>22.762500000000003</v>
      </c>
      <c r="AA222" s="12">
        <f t="shared" si="13"/>
        <v>16.347219728661585</v>
      </c>
    </row>
    <row r="223" spans="1:33" x14ac:dyDescent="0.25">
      <c r="A223" s="15" t="s">
        <v>40</v>
      </c>
      <c r="B223" s="7">
        <v>0.51</v>
      </c>
      <c r="C223" s="7">
        <v>0.13</v>
      </c>
      <c r="D223" s="7">
        <v>0.105</v>
      </c>
      <c r="E223" s="7">
        <v>9.92</v>
      </c>
      <c r="F223" s="7">
        <v>2.0499999999999998</v>
      </c>
      <c r="G223" s="7">
        <v>2.3400000000000001E-2</v>
      </c>
      <c r="H223" s="7">
        <v>9.81</v>
      </c>
      <c r="I223" s="7">
        <v>2.09</v>
      </c>
      <c r="J223" s="7">
        <v>8.8300000000000003E-2</v>
      </c>
      <c r="K223" s="7">
        <v>0.41</v>
      </c>
      <c r="L223" s="7">
        <v>0.14000000000000001</v>
      </c>
      <c r="M223" s="7">
        <v>0.107</v>
      </c>
      <c r="N223" s="7">
        <v>567.79999999999995</v>
      </c>
      <c r="O223" s="7">
        <v>127.82</v>
      </c>
      <c r="P223" s="7">
        <v>0.04</v>
      </c>
      <c r="Q223" s="7">
        <v>174.58</v>
      </c>
      <c r="R223" s="7">
        <v>40.25</v>
      </c>
      <c r="S223" s="7">
        <v>0.125</v>
      </c>
      <c r="T223" s="7">
        <v>0.59</v>
      </c>
      <c r="U223" s="7">
        <v>0.17</v>
      </c>
      <c r="V223" s="7">
        <v>7.2599999999999998E-2</v>
      </c>
      <c r="W223" s="7">
        <v>75.16</v>
      </c>
      <c r="X223" s="7">
        <v>18.510000000000002</v>
      </c>
      <c r="Y223" s="7">
        <v>8.8300000000000003E-2</v>
      </c>
      <c r="Z223" s="11">
        <f t="shared" si="12"/>
        <v>104.8475</v>
      </c>
      <c r="AA223" s="12">
        <f t="shared" si="13"/>
        <v>196.67793643052954</v>
      </c>
    </row>
    <row r="224" spans="1:33" x14ac:dyDescent="0.25">
      <c r="A224" s="15" t="s">
        <v>41</v>
      </c>
      <c r="B224" s="7">
        <v>25.13</v>
      </c>
      <c r="C224" s="7">
        <v>5.98</v>
      </c>
      <c r="D224" s="7">
        <v>0.126</v>
      </c>
      <c r="E224" s="7">
        <v>41.31</v>
      </c>
      <c r="F224" s="7">
        <v>10.039999999999999</v>
      </c>
      <c r="G224" s="7">
        <v>4.7699999999999999E-2</v>
      </c>
      <c r="H224" s="7">
        <v>26.98</v>
      </c>
      <c r="I224" s="7">
        <v>6.74</v>
      </c>
      <c r="J224" s="7">
        <v>0.106</v>
      </c>
      <c r="K224" s="7">
        <v>25.13</v>
      </c>
      <c r="L224" s="7">
        <v>6.44</v>
      </c>
      <c r="M224" s="7">
        <v>0.17799999999999999</v>
      </c>
      <c r="N224" s="7">
        <v>45.39</v>
      </c>
      <c r="O224" s="7">
        <v>12.08</v>
      </c>
      <c r="P224" s="7">
        <v>5.0099999999999999E-2</v>
      </c>
      <c r="Q224" s="7">
        <v>31.57</v>
      </c>
      <c r="R224" s="7">
        <v>8.6300000000000008</v>
      </c>
      <c r="S224" s="7">
        <v>0.158</v>
      </c>
      <c r="T224" s="7">
        <v>17.53</v>
      </c>
      <c r="U224" s="7">
        <v>5</v>
      </c>
      <c r="V224" s="7">
        <v>8.6599999999999996E-2</v>
      </c>
      <c r="W224" s="7">
        <v>29.39</v>
      </c>
      <c r="X224" s="7">
        <v>8.52</v>
      </c>
      <c r="Y224" s="7">
        <v>0.123</v>
      </c>
      <c r="Z224" s="11">
        <f t="shared" si="12"/>
        <v>30.303750000000001</v>
      </c>
      <c r="AA224" s="12">
        <f t="shared" si="13"/>
        <v>9.0941283058277325</v>
      </c>
    </row>
    <row r="225" spans="1:27" x14ac:dyDescent="0.25">
      <c r="A225" s="15" t="s">
        <v>42</v>
      </c>
      <c r="B225" s="7">
        <v>15.32</v>
      </c>
      <c r="C225" s="7">
        <v>3.53</v>
      </c>
      <c r="D225" s="7">
        <v>7.8799999999999999E-3</v>
      </c>
      <c r="E225" s="7">
        <v>10.86</v>
      </c>
      <c r="F225" s="7">
        <v>2.56</v>
      </c>
      <c r="G225" s="7">
        <v>5.1700000000000001E-3</v>
      </c>
      <c r="H225" s="7">
        <v>12.26</v>
      </c>
      <c r="I225" s="7">
        <v>2.96</v>
      </c>
      <c r="J225" s="7">
        <v>1.84E-2</v>
      </c>
      <c r="K225" s="7">
        <v>15.99</v>
      </c>
      <c r="L225" s="7">
        <v>3.95</v>
      </c>
      <c r="M225" s="7">
        <v>2.9499999999999998E-2</v>
      </c>
      <c r="N225" s="7">
        <v>12.11</v>
      </c>
      <c r="O225" s="7">
        <v>3.12</v>
      </c>
      <c r="P225" s="7">
        <v>7.6400000000000001E-3</v>
      </c>
      <c r="Q225" s="7">
        <v>15.2</v>
      </c>
      <c r="R225" s="7">
        <v>4</v>
      </c>
      <c r="S225" s="7">
        <v>1.4800000000000001E-2</v>
      </c>
      <c r="T225" s="7">
        <v>10.34</v>
      </c>
      <c r="U225" s="7">
        <v>2.83</v>
      </c>
      <c r="V225" s="7">
        <v>1.49E-2</v>
      </c>
      <c r="W225" s="7">
        <v>12.48</v>
      </c>
      <c r="X225" s="7">
        <v>3.49</v>
      </c>
      <c r="Y225" s="7">
        <v>9.1299999999999992E-3</v>
      </c>
      <c r="Z225" s="11">
        <f t="shared" si="12"/>
        <v>13.07</v>
      </c>
      <c r="AA225" s="12">
        <f t="shared" si="13"/>
        <v>2.151032974443416</v>
      </c>
    </row>
    <row r="226" spans="1:27" x14ac:dyDescent="0.25">
      <c r="A226" s="15" t="s">
        <v>43</v>
      </c>
      <c r="B226" s="7">
        <v>1.99</v>
      </c>
      <c r="C226" s="7">
        <v>1</v>
      </c>
      <c r="D226" s="7">
        <v>1.63</v>
      </c>
      <c r="E226" s="7">
        <v>1.1200000000000001</v>
      </c>
      <c r="F226" s="7">
        <v>0.47</v>
      </c>
      <c r="G226" s="7">
        <v>0.439</v>
      </c>
      <c r="H226" s="7">
        <v>2.19</v>
      </c>
      <c r="I226" s="7">
        <v>1.0900000000000001</v>
      </c>
      <c r="J226" s="7">
        <v>1.35</v>
      </c>
      <c r="K226" s="7" t="s">
        <v>137</v>
      </c>
      <c r="L226" s="7" t="s">
        <v>138</v>
      </c>
      <c r="M226" s="7" t="s">
        <v>138</v>
      </c>
      <c r="N226" s="7">
        <v>45.08</v>
      </c>
      <c r="O226" s="7">
        <v>13.57</v>
      </c>
      <c r="P226" s="7">
        <v>0.60599999999999998</v>
      </c>
      <c r="Q226" s="7">
        <v>17.34</v>
      </c>
      <c r="R226" s="7">
        <v>5.47</v>
      </c>
      <c r="S226" s="7">
        <v>1.78</v>
      </c>
      <c r="T226" s="7">
        <v>2.21</v>
      </c>
      <c r="U226" s="7">
        <v>0.94</v>
      </c>
      <c r="V226" s="7">
        <v>0.89600000000000002</v>
      </c>
      <c r="W226" s="7">
        <v>1.59</v>
      </c>
      <c r="X226" s="7">
        <v>0.85</v>
      </c>
      <c r="Y226" s="7">
        <v>1.35</v>
      </c>
      <c r="Z226" s="11">
        <f t="shared" si="12"/>
        <v>10.217142857142857</v>
      </c>
      <c r="AA226" s="12">
        <f t="shared" si="13"/>
        <v>16.429519889805782</v>
      </c>
    </row>
    <row r="227" spans="1:27" x14ac:dyDescent="0.25">
      <c r="A227" s="15" t="s">
        <v>44</v>
      </c>
      <c r="B227" s="7">
        <v>0.10299999999999999</v>
      </c>
      <c r="C227" s="7">
        <v>2.9000000000000001E-2</v>
      </c>
      <c r="D227" s="7">
        <v>7.6E-3</v>
      </c>
      <c r="E227" s="7">
        <v>4.91</v>
      </c>
      <c r="F227" s="7">
        <v>1.26</v>
      </c>
      <c r="G227" s="7">
        <v>2.6900000000000001E-3</v>
      </c>
      <c r="H227" s="7">
        <v>0.33</v>
      </c>
      <c r="I227" s="7">
        <v>9.0999999999999998E-2</v>
      </c>
      <c r="J227" s="7">
        <v>3.1199999999999999E-3</v>
      </c>
      <c r="K227" s="7" t="s">
        <v>137</v>
      </c>
      <c r="L227" s="7" t="s">
        <v>138</v>
      </c>
      <c r="M227" s="7" t="s">
        <v>138</v>
      </c>
      <c r="N227" s="7">
        <v>0.245</v>
      </c>
      <c r="O227" s="7">
        <v>7.0999999999999994E-2</v>
      </c>
      <c r="P227" s="7">
        <v>1.65E-3</v>
      </c>
      <c r="Q227" s="7">
        <v>0.14099999999999999</v>
      </c>
      <c r="R227" s="7">
        <v>4.4999999999999998E-2</v>
      </c>
      <c r="S227" s="7">
        <v>4.0600000000000002E-3</v>
      </c>
      <c r="T227" s="7">
        <v>0.24399999999999999</v>
      </c>
      <c r="U227" s="7">
        <v>7.5999999999999998E-2</v>
      </c>
      <c r="V227" s="7">
        <v>3.32E-3</v>
      </c>
      <c r="W227" s="7">
        <v>0.254</v>
      </c>
      <c r="X227" s="7">
        <v>7.9000000000000001E-2</v>
      </c>
      <c r="Y227" s="7">
        <v>6.8500000000000002E-3</v>
      </c>
      <c r="Z227" s="11">
        <f t="shared" si="12"/>
        <v>0.88957142857142857</v>
      </c>
      <c r="AA227" s="12">
        <f t="shared" si="13"/>
        <v>1.7744579319840053</v>
      </c>
    </row>
    <row r="228" spans="1:27" x14ac:dyDescent="0.25">
      <c r="A228" s="15" t="s">
        <v>45</v>
      </c>
      <c r="B228" s="7">
        <v>8.5000000000000006E-2</v>
      </c>
      <c r="C228" s="7">
        <v>2.7E-2</v>
      </c>
      <c r="D228" s="7">
        <v>1.11E-2</v>
      </c>
      <c r="E228" s="7">
        <v>0.96</v>
      </c>
      <c r="F228" s="7">
        <v>0.25</v>
      </c>
      <c r="G228" s="7">
        <v>3.9199999999999999E-3</v>
      </c>
      <c r="H228" s="7">
        <v>1.42</v>
      </c>
      <c r="I228" s="7">
        <v>0.38</v>
      </c>
      <c r="J228" s="7">
        <v>1.0200000000000001E-2</v>
      </c>
      <c r="K228" s="7">
        <v>7.4999999999999997E-2</v>
      </c>
      <c r="L228" s="7">
        <v>3.1E-2</v>
      </c>
      <c r="M228" s="7">
        <v>1.18E-2</v>
      </c>
      <c r="N228" s="7">
        <v>1.56</v>
      </c>
      <c r="O228" s="7">
        <v>0.44</v>
      </c>
      <c r="P228" s="7">
        <v>3.3999999999999998E-3</v>
      </c>
      <c r="Q228" s="7">
        <v>4.01</v>
      </c>
      <c r="R228" s="7">
        <v>1.1499999999999999</v>
      </c>
      <c r="S228" s="7">
        <v>2.0500000000000001E-2</v>
      </c>
      <c r="T228" s="7">
        <v>0.13700000000000001</v>
      </c>
      <c r="U228" s="7">
        <v>4.5999999999999999E-2</v>
      </c>
      <c r="V228" s="7">
        <v>0</v>
      </c>
      <c r="W228" s="7">
        <v>1.19</v>
      </c>
      <c r="X228" s="7">
        <v>0.36</v>
      </c>
      <c r="Y228" s="7">
        <v>9.41E-3</v>
      </c>
      <c r="Z228" s="11">
        <f t="shared" si="12"/>
        <v>1.1796249999999999</v>
      </c>
      <c r="AA228" s="12">
        <f t="shared" si="13"/>
        <v>1.2965502510783871</v>
      </c>
    </row>
    <row r="229" spans="1:27" x14ac:dyDescent="0.25">
      <c r="A229" s="15" t="s">
        <v>46</v>
      </c>
      <c r="B229" s="7" t="s">
        <v>137</v>
      </c>
      <c r="C229" s="7" t="s">
        <v>138</v>
      </c>
      <c r="D229" s="7" t="s">
        <v>138</v>
      </c>
      <c r="E229" s="7">
        <v>0.16200000000000001</v>
      </c>
      <c r="F229" s="7">
        <v>4.2000000000000003E-2</v>
      </c>
      <c r="G229" s="7">
        <v>1.64E-3</v>
      </c>
      <c r="H229" s="7">
        <v>0.85</v>
      </c>
      <c r="I229" s="7">
        <v>0.21</v>
      </c>
      <c r="J229" s="7">
        <v>3.3899999999999998E-3</v>
      </c>
      <c r="K229" s="7" t="s">
        <v>137</v>
      </c>
      <c r="L229" s="7" t="s">
        <v>138</v>
      </c>
      <c r="M229" s="7" t="s">
        <v>138</v>
      </c>
      <c r="N229" s="7">
        <v>0.182</v>
      </c>
      <c r="O229" s="7">
        <v>0.05</v>
      </c>
      <c r="P229" s="7">
        <v>3.1099999999999999E-3</v>
      </c>
      <c r="Q229" s="7">
        <v>4.2000000000000003E-2</v>
      </c>
      <c r="R229" s="7">
        <v>1.7000000000000001E-2</v>
      </c>
      <c r="S229" s="7">
        <v>6.2399999999999999E-3</v>
      </c>
      <c r="T229" s="7">
        <v>3.2000000000000001E-2</v>
      </c>
      <c r="U229" s="7">
        <v>1.2E-2</v>
      </c>
      <c r="V229" s="7">
        <v>2.2799999999999999E-3</v>
      </c>
      <c r="W229" s="7">
        <v>6.7000000000000004E-2</v>
      </c>
      <c r="X229" s="7">
        <v>2.1000000000000001E-2</v>
      </c>
      <c r="Y229" s="7">
        <v>5.5500000000000002E-3</v>
      </c>
      <c r="Z229" s="11">
        <f t="shared" si="12"/>
        <v>0.2225</v>
      </c>
      <c r="AA229" s="12">
        <f t="shared" si="13"/>
        <v>0.31372201070374389</v>
      </c>
    </row>
    <row r="230" spans="1:27" x14ac:dyDescent="0.25">
      <c r="A230" s="15" t="s">
        <v>47</v>
      </c>
      <c r="B230" s="7">
        <v>0.71</v>
      </c>
      <c r="C230" s="7">
        <v>0.19</v>
      </c>
      <c r="D230" s="7">
        <v>3.4299999999999997E-2</v>
      </c>
      <c r="E230" s="7">
        <v>0.78</v>
      </c>
      <c r="F230" s="7">
        <v>0.21</v>
      </c>
      <c r="G230" s="7">
        <v>6.7999999999999996E-3</v>
      </c>
      <c r="H230" s="7">
        <v>0.5</v>
      </c>
      <c r="I230" s="7">
        <v>0.15</v>
      </c>
      <c r="J230" s="7">
        <v>2.7300000000000001E-2</v>
      </c>
      <c r="K230" s="7">
        <v>4.7E-2</v>
      </c>
      <c r="L230" s="7">
        <v>3.9E-2</v>
      </c>
      <c r="M230" s="7">
        <v>3.8199999999999998E-2</v>
      </c>
      <c r="N230" s="7">
        <v>1.78</v>
      </c>
      <c r="O230" s="7">
        <v>0.51</v>
      </c>
      <c r="P230" s="7">
        <v>9.6699999999999998E-3</v>
      </c>
      <c r="Q230" s="7">
        <v>133.68</v>
      </c>
      <c r="R230" s="7">
        <v>38.130000000000003</v>
      </c>
      <c r="S230" s="7">
        <v>0</v>
      </c>
      <c r="T230" s="7">
        <v>0.14899999999999999</v>
      </c>
      <c r="U230" s="7">
        <v>5.8999999999999997E-2</v>
      </c>
      <c r="V230" s="7">
        <v>1.9900000000000001E-2</v>
      </c>
      <c r="W230" s="7">
        <v>8.82</v>
      </c>
      <c r="X230" s="7">
        <v>2.69</v>
      </c>
      <c r="Y230" s="7">
        <v>1.6400000000000001E-2</v>
      </c>
      <c r="Z230" s="11">
        <f t="shared" si="12"/>
        <v>18.308250000000001</v>
      </c>
      <c r="AA230" s="12">
        <f t="shared" si="13"/>
        <v>46.707530695197931</v>
      </c>
    </row>
    <row r="231" spans="1:27" x14ac:dyDescent="0.25">
      <c r="A231" s="15" t="s">
        <v>48</v>
      </c>
      <c r="B231" s="7" t="s">
        <v>137</v>
      </c>
      <c r="C231" s="7" t="s">
        <v>138</v>
      </c>
      <c r="D231" s="7" t="s">
        <v>138</v>
      </c>
      <c r="E231" s="7">
        <v>5.7999999999999996E-3</v>
      </c>
      <c r="F231" s="7">
        <v>5.1999999999999998E-3</v>
      </c>
      <c r="G231" s="7">
        <v>3.9500000000000004E-3</v>
      </c>
      <c r="H231" s="7">
        <v>3.9E-2</v>
      </c>
      <c r="I231" s="7">
        <v>0.02</v>
      </c>
      <c r="J231" s="7">
        <v>1.4200000000000001E-2</v>
      </c>
      <c r="K231" s="7" t="s">
        <v>137</v>
      </c>
      <c r="L231" s="7" t="s">
        <v>138</v>
      </c>
      <c r="M231" s="7" t="s">
        <v>138</v>
      </c>
      <c r="N231" s="7">
        <v>3.1</v>
      </c>
      <c r="O231" s="7">
        <v>0.77</v>
      </c>
      <c r="P231" s="7">
        <v>1.01E-2</v>
      </c>
      <c r="Q231" s="7">
        <v>9.7000000000000003E-2</v>
      </c>
      <c r="R231" s="7">
        <v>0.04</v>
      </c>
      <c r="S231" s="7">
        <v>2.4199999999999999E-2</v>
      </c>
      <c r="T231" s="7" t="s">
        <v>137</v>
      </c>
      <c r="U231" s="7" t="s">
        <v>138</v>
      </c>
      <c r="V231" s="7" t="s">
        <v>138</v>
      </c>
      <c r="W231" s="7">
        <v>6.3E-2</v>
      </c>
      <c r="X231" s="7">
        <v>2.4E-2</v>
      </c>
      <c r="Y231" s="7">
        <v>2.12E-2</v>
      </c>
      <c r="Z231" s="11">
        <f t="shared" si="12"/>
        <v>0.66095999999999999</v>
      </c>
      <c r="AA231" s="12">
        <f t="shared" si="13"/>
        <v>1.3638724309846577</v>
      </c>
    </row>
    <row r="232" spans="1:27" x14ac:dyDescent="0.25">
      <c r="A232" s="15" t="s">
        <v>49</v>
      </c>
      <c r="B232" s="7" t="s">
        <v>137</v>
      </c>
      <c r="C232" s="7" t="s">
        <v>138</v>
      </c>
      <c r="D232" s="7" t="s">
        <v>138</v>
      </c>
      <c r="E232" s="7" t="s">
        <v>137</v>
      </c>
      <c r="F232" s="7" t="s">
        <v>138</v>
      </c>
      <c r="G232" s="7" t="s">
        <v>138</v>
      </c>
      <c r="H232" s="7" t="s">
        <v>137</v>
      </c>
      <c r="I232" s="7" t="s">
        <v>138</v>
      </c>
      <c r="J232" s="7" t="s">
        <v>138</v>
      </c>
      <c r="K232" s="7">
        <v>0.31</v>
      </c>
      <c r="L232" s="7">
        <v>0.19</v>
      </c>
      <c r="M232" s="7">
        <v>0.19900000000000001</v>
      </c>
      <c r="N232" s="7" t="s">
        <v>137</v>
      </c>
      <c r="O232" s="7" t="s">
        <v>138</v>
      </c>
      <c r="P232" s="7" t="s">
        <v>138</v>
      </c>
      <c r="Q232" s="7">
        <v>0.33</v>
      </c>
      <c r="R232" s="7">
        <v>0.2</v>
      </c>
      <c r="S232" s="7">
        <v>0.193</v>
      </c>
      <c r="T232" s="7" t="s">
        <v>137</v>
      </c>
      <c r="U232" s="7" t="s">
        <v>138</v>
      </c>
      <c r="V232" s="7" t="s">
        <v>138</v>
      </c>
      <c r="W232" s="7" t="s">
        <v>137</v>
      </c>
      <c r="X232" s="7" t="s">
        <v>138</v>
      </c>
      <c r="Y232" s="7" t="s">
        <v>138</v>
      </c>
      <c r="Z232" s="11">
        <f t="shared" si="12"/>
        <v>0.32</v>
      </c>
      <c r="AA232" s="12">
        <f t="shared" si="13"/>
        <v>1.4142135623730963E-2</v>
      </c>
    </row>
    <row r="233" spans="1:27" x14ac:dyDescent="0.25">
      <c r="A233" s="15" t="s">
        <v>50</v>
      </c>
      <c r="B233" s="7">
        <v>2.06E-2</v>
      </c>
      <c r="C233" s="7">
        <v>7.4999999999999997E-3</v>
      </c>
      <c r="D233" s="7">
        <v>4.8799999999999998E-3</v>
      </c>
      <c r="E233" s="7">
        <v>1.7999999999999999E-2</v>
      </c>
      <c r="F233" s="7">
        <v>6.4000000000000003E-3</v>
      </c>
      <c r="G233" s="7">
        <v>2.2799999999999999E-3</v>
      </c>
      <c r="H233" s="7">
        <v>9.8000000000000004E-2</v>
      </c>
      <c r="I233" s="7">
        <v>2.9000000000000001E-2</v>
      </c>
      <c r="J233" s="7">
        <v>4.0000000000000001E-3</v>
      </c>
      <c r="K233" s="7">
        <v>3.3000000000000002E-2</v>
      </c>
      <c r="L233" s="7">
        <v>1.4E-2</v>
      </c>
      <c r="M233" s="7">
        <v>6.8500000000000002E-3</v>
      </c>
      <c r="N233" s="7">
        <v>0.15</v>
      </c>
      <c r="O233" s="7">
        <v>4.2999999999999997E-2</v>
      </c>
      <c r="P233" s="7">
        <v>2.1199999999999999E-3</v>
      </c>
      <c r="Q233" s="7">
        <v>0.03</v>
      </c>
      <c r="R233" s="7">
        <v>1.2E-2</v>
      </c>
      <c r="S233" s="7">
        <v>0</v>
      </c>
      <c r="T233" s="7">
        <v>1.6400000000000001E-2</v>
      </c>
      <c r="U233" s="7">
        <v>7.4999999999999997E-3</v>
      </c>
      <c r="V233" s="7">
        <v>4.0299999999999997E-3</v>
      </c>
      <c r="W233" s="7">
        <v>2.9000000000000001E-2</v>
      </c>
      <c r="X233" s="7">
        <v>1.0999999999999999E-2</v>
      </c>
      <c r="Y233" s="7">
        <v>6.2100000000000002E-3</v>
      </c>
      <c r="Z233" s="11">
        <f t="shared" si="12"/>
        <v>4.9375000000000009E-2</v>
      </c>
      <c r="AA233" s="12">
        <f t="shared" si="13"/>
        <v>4.8474138907845923E-2</v>
      </c>
    </row>
    <row r="234" spans="1:27" x14ac:dyDescent="0.25">
      <c r="A234" s="15" t="s">
        <v>51</v>
      </c>
      <c r="B234" s="7">
        <v>2.37</v>
      </c>
      <c r="C234" s="7">
        <v>0.54</v>
      </c>
      <c r="D234" s="7">
        <v>0.112</v>
      </c>
      <c r="E234" s="7">
        <v>2.4700000000000002</v>
      </c>
      <c r="F234" s="7">
        <v>0.56999999999999995</v>
      </c>
      <c r="G234" s="7">
        <v>2.8299999999999999E-2</v>
      </c>
      <c r="H234" s="7">
        <v>4.67</v>
      </c>
      <c r="I234" s="7">
        <v>1.1000000000000001</v>
      </c>
      <c r="J234" s="7">
        <v>8.6900000000000005E-2</v>
      </c>
      <c r="K234" s="7">
        <v>2.42</v>
      </c>
      <c r="L234" s="7">
        <v>0.6</v>
      </c>
      <c r="M234" s="7">
        <v>0.14099999999999999</v>
      </c>
      <c r="N234" s="7">
        <v>3.35</v>
      </c>
      <c r="O234" s="7">
        <v>0.84</v>
      </c>
      <c r="P234" s="7">
        <v>4.1000000000000002E-2</v>
      </c>
      <c r="Q234" s="7">
        <v>2.81</v>
      </c>
      <c r="R234" s="7">
        <v>0.74</v>
      </c>
      <c r="S234" s="7">
        <v>0.124</v>
      </c>
      <c r="T234" s="7">
        <v>1.44</v>
      </c>
      <c r="U234" s="7">
        <v>0.39</v>
      </c>
      <c r="V234" s="7">
        <v>6.4600000000000005E-2</v>
      </c>
      <c r="W234" s="7">
        <v>2.44</v>
      </c>
      <c r="X234" s="7">
        <v>0.67</v>
      </c>
      <c r="Y234" s="7">
        <v>9.2999999999999999E-2</v>
      </c>
      <c r="Z234" s="11">
        <f t="shared" si="12"/>
        <v>2.7462500000000003</v>
      </c>
      <c r="AA234" s="12">
        <f t="shared" si="13"/>
        <v>0.94065231925206161</v>
      </c>
    </row>
    <row r="235" spans="1:27" x14ac:dyDescent="0.25">
      <c r="A235" s="15" t="s">
        <v>52</v>
      </c>
      <c r="B235" s="7">
        <v>0.66</v>
      </c>
      <c r="C235" s="7">
        <v>0.16</v>
      </c>
      <c r="D235" s="7">
        <v>5.0799999999999998E-2</v>
      </c>
      <c r="E235" s="7">
        <v>4.75</v>
      </c>
      <c r="F235" s="7">
        <v>1.1299999999999999</v>
      </c>
      <c r="G235" s="7">
        <v>1.5800000000000002E-2</v>
      </c>
      <c r="H235" s="7">
        <v>3.42</v>
      </c>
      <c r="I235" s="7">
        <v>0.84</v>
      </c>
      <c r="J235" s="7">
        <v>4.2099999999999999E-2</v>
      </c>
      <c r="K235" s="7">
        <v>0.26800000000000002</v>
      </c>
      <c r="L235" s="7">
        <v>9.2999999999999999E-2</v>
      </c>
      <c r="M235" s="7">
        <v>6.4699999999999994E-2</v>
      </c>
      <c r="N235" s="7">
        <v>5.99</v>
      </c>
      <c r="O235" s="7">
        <v>1.56</v>
      </c>
      <c r="P235" s="7">
        <v>1.89E-2</v>
      </c>
      <c r="Q235" s="7">
        <v>3.27</v>
      </c>
      <c r="R235" s="7">
        <v>0.89</v>
      </c>
      <c r="S235" s="7">
        <v>5.8000000000000003E-2</v>
      </c>
      <c r="T235" s="7">
        <v>0.89</v>
      </c>
      <c r="U235" s="7">
        <v>0.26</v>
      </c>
      <c r="V235" s="7">
        <v>3.2300000000000002E-2</v>
      </c>
      <c r="W235" s="7">
        <v>3.32</v>
      </c>
      <c r="X235" s="7">
        <v>0.94</v>
      </c>
      <c r="Y235" s="7">
        <v>4.1799999999999997E-2</v>
      </c>
      <c r="Z235" s="11">
        <f t="shared" si="12"/>
        <v>2.8210000000000002</v>
      </c>
      <c r="AA235" s="12">
        <f t="shared" si="13"/>
        <v>2.0525070384427777</v>
      </c>
    </row>
    <row r="236" spans="1:27" x14ac:dyDescent="0.25">
      <c r="A236" s="15" t="s">
        <v>53</v>
      </c>
      <c r="B236" s="7">
        <v>4.2000000000000003E-2</v>
      </c>
      <c r="C236" s="7">
        <v>1.2999999999999999E-2</v>
      </c>
      <c r="D236" s="7">
        <v>0</v>
      </c>
      <c r="E236" s="7">
        <v>5.98</v>
      </c>
      <c r="F236" s="7">
        <v>1.56</v>
      </c>
      <c r="G236" s="7">
        <v>1.82E-3</v>
      </c>
      <c r="H236" s="7">
        <v>0.87</v>
      </c>
      <c r="I236" s="7">
        <v>0.24</v>
      </c>
      <c r="J236" s="7">
        <v>0</v>
      </c>
      <c r="K236" s="7">
        <v>1.17E-2</v>
      </c>
      <c r="L236" s="7">
        <v>8.0000000000000002E-3</v>
      </c>
      <c r="M236" s="7">
        <v>7.3499999999999998E-3</v>
      </c>
      <c r="N236" s="7">
        <v>0.17100000000000001</v>
      </c>
      <c r="O236" s="7">
        <v>5.0999999999999997E-2</v>
      </c>
      <c r="P236" s="7">
        <v>2.32E-3</v>
      </c>
      <c r="Q236" s="7">
        <v>5.5E-2</v>
      </c>
      <c r="R236" s="7">
        <v>0.02</v>
      </c>
      <c r="S236" s="7">
        <v>4.28E-3</v>
      </c>
      <c r="T236" s="7">
        <v>0.25600000000000001</v>
      </c>
      <c r="U236" s="7">
        <v>0.08</v>
      </c>
      <c r="V236" s="7">
        <v>1.81E-3</v>
      </c>
      <c r="W236" s="7">
        <v>7.0000000000000007E-2</v>
      </c>
      <c r="X236" s="7">
        <v>2.3E-2</v>
      </c>
      <c r="Y236" s="7">
        <v>4.4000000000000003E-3</v>
      </c>
      <c r="Z236" s="11">
        <f t="shared" si="12"/>
        <v>0.93196250000000014</v>
      </c>
      <c r="AA236" s="12">
        <f t="shared" si="13"/>
        <v>2.0588995007302189</v>
      </c>
    </row>
    <row r="237" spans="1:27" x14ac:dyDescent="0.25">
      <c r="A237" s="15" t="s">
        <v>54</v>
      </c>
      <c r="B237" s="7">
        <v>6.5000000000000002E-2</v>
      </c>
      <c r="C237" s="7">
        <v>1.7999999999999999E-2</v>
      </c>
      <c r="D237" s="7">
        <v>4.81E-3</v>
      </c>
      <c r="E237" s="7">
        <v>4.54</v>
      </c>
      <c r="F237" s="7">
        <v>1.1100000000000001</v>
      </c>
      <c r="G237" s="7">
        <v>7.7999999999999999E-4</v>
      </c>
      <c r="H237" s="7">
        <v>1.41</v>
      </c>
      <c r="I237" s="7">
        <v>0.36</v>
      </c>
      <c r="J237" s="7">
        <v>0</v>
      </c>
      <c r="K237" s="7" t="s">
        <v>137</v>
      </c>
      <c r="L237" s="7" t="s">
        <v>138</v>
      </c>
      <c r="M237" s="7" t="s">
        <v>138</v>
      </c>
      <c r="N237" s="7">
        <v>0.22600000000000001</v>
      </c>
      <c r="O237" s="7">
        <v>6.2E-2</v>
      </c>
      <c r="P237" s="7">
        <v>1.1000000000000001E-3</v>
      </c>
      <c r="Q237" s="7">
        <v>6.9000000000000006E-2</v>
      </c>
      <c r="R237" s="7">
        <v>2.3E-2</v>
      </c>
      <c r="S237" s="7">
        <v>6.2199999999999998E-3</v>
      </c>
      <c r="T237" s="7">
        <v>0.23200000000000001</v>
      </c>
      <c r="U237" s="7">
        <v>6.9000000000000006E-2</v>
      </c>
      <c r="V237" s="7">
        <v>2.7200000000000002E-3</v>
      </c>
      <c r="W237" s="7">
        <v>8.6999999999999994E-2</v>
      </c>
      <c r="X237" s="7">
        <v>2.7E-2</v>
      </c>
      <c r="Y237" s="7">
        <v>4.1900000000000001E-3</v>
      </c>
      <c r="Z237" s="11">
        <f t="shared" si="12"/>
        <v>0.94700000000000006</v>
      </c>
      <c r="AA237" s="12">
        <f t="shared" si="13"/>
        <v>1.6554703259194952</v>
      </c>
    </row>
    <row r="238" spans="1:27" x14ac:dyDescent="0.25">
      <c r="A238" s="15" t="s">
        <v>55</v>
      </c>
      <c r="B238" s="7" t="s">
        <v>137</v>
      </c>
      <c r="C238" s="7" t="s">
        <v>138</v>
      </c>
      <c r="D238" s="7" t="s">
        <v>138</v>
      </c>
      <c r="E238" s="7">
        <v>1.05</v>
      </c>
      <c r="F238" s="7">
        <v>0.28000000000000003</v>
      </c>
      <c r="G238" s="7">
        <v>9.0399999999999994E-3</v>
      </c>
      <c r="H238" s="7">
        <v>0.23200000000000001</v>
      </c>
      <c r="I238" s="7">
        <v>7.8E-2</v>
      </c>
      <c r="J238" s="7">
        <v>0</v>
      </c>
      <c r="K238" s="7" t="s">
        <v>137</v>
      </c>
      <c r="L238" s="7" t="s">
        <v>138</v>
      </c>
      <c r="M238" s="7" t="s">
        <v>138</v>
      </c>
      <c r="N238" s="7">
        <v>8.2000000000000003E-2</v>
      </c>
      <c r="O238" s="7">
        <v>3.1E-2</v>
      </c>
      <c r="P238" s="7">
        <v>7.4400000000000004E-3</v>
      </c>
      <c r="Q238" s="7">
        <v>6.8000000000000005E-2</v>
      </c>
      <c r="R238" s="7">
        <v>3.5999999999999997E-2</v>
      </c>
      <c r="S238" s="7">
        <v>0</v>
      </c>
      <c r="T238" s="7">
        <v>0.13300000000000001</v>
      </c>
      <c r="U238" s="7">
        <v>5.1999999999999998E-2</v>
      </c>
      <c r="V238" s="7">
        <v>1.1599999999999999E-2</v>
      </c>
      <c r="W238" s="7" t="s">
        <v>137</v>
      </c>
      <c r="X238" s="7" t="s">
        <v>138</v>
      </c>
      <c r="Y238" s="7" t="s">
        <v>138</v>
      </c>
      <c r="Z238" s="11">
        <f t="shared" si="12"/>
        <v>0.31300000000000006</v>
      </c>
      <c r="AA238" s="12">
        <f t="shared" si="13"/>
        <v>0.41698800941993525</v>
      </c>
    </row>
    <row r="239" spans="1:27" x14ac:dyDescent="0.25">
      <c r="A239" s="15" t="s">
        <v>56</v>
      </c>
      <c r="B239" s="7" t="s">
        <v>137</v>
      </c>
      <c r="C239" s="7" t="s">
        <v>138</v>
      </c>
      <c r="D239" s="7" t="s">
        <v>138</v>
      </c>
      <c r="E239" s="7">
        <v>0.17399999999999999</v>
      </c>
      <c r="F239" s="7">
        <v>5.3999999999999999E-2</v>
      </c>
      <c r="G239" s="7">
        <v>4.2199999999999998E-3</v>
      </c>
      <c r="H239" s="7">
        <v>3.1E-2</v>
      </c>
      <c r="I239" s="7">
        <v>2.1000000000000001E-2</v>
      </c>
      <c r="J239" s="7">
        <v>1.6899999999999998E-2</v>
      </c>
      <c r="K239" s="7" t="s">
        <v>137</v>
      </c>
      <c r="L239" s="7" t="s">
        <v>138</v>
      </c>
      <c r="M239" s="7" t="s">
        <v>138</v>
      </c>
      <c r="N239" s="7">
        <v>4.7E-2</v>
      </c>
      <c r="O239" s="7">
        <v>1.9E-2</v>
      </c>
      <c r="P239" s="7">
        <v>0</v>
      </c>
      <c r="Q239" s="7">
        <v>0.28000000000000003</v>
      </c>
      <c r="R239" s="7">
        <v>0.1</v>
      </c>
      <c r="S239" s="7">
        <v>9.0200000000000002E-3</v>
      </c>
      <c r="T239" s="7">
        <v>0</v>
      </c>
      <c r="U239" s="7">
        <v>0</v>
      </c>
      <c r="V239" s="7">
        <v>0</v>
      </c>
      <c r="W239" s="7">
        <v>3.6999999999999998E-2</v>
      </c>
      <c r="X239" s="7">
        <v>1.7999999999999999E-2</v>
      </c>
      <c r="Y239" s="7">
        <v>1.2500000000000001E-2</v>
      </c>
      <c r="Z239" s="11">
        <f t="shared" si="12"/>
        <v>9.4833333333333339E-2</v>
      </c>
      <c r="AA239" s="12">
        <f t="shared" si="13"/>
        <v>0.10886214524189143</v>
      </c>
    </row>
    <row r="240" spans="1:27" x14ac:dyDescent="0.25">
      <c r="A240" s="15" t="s">
        <v>57</v>
      </c>
      <c r="B240" s="7">
        <v>0.09</v>
      </c>
      <c r="C240" s="7">
        <v>3.3000000000000002E-2</v>
      </c>
      <c r="D240" s="7">
        <v>2.5499999999999998E-2</v>
      </c>
      <c r="E240" s="7">
        <v>0.62</v>
      </c>
      <c r="F240" s="7">
        <v>0.16</v>
      </c>
      <c r="G240" s="7">
        <v>3.82E-3</v>
      </c>
      <c r="H240" s="7">
        <v>6.89</v>
      </c>
      <c r="I240" s="7">
        <v>1.72</v>
      </c>
      <c r="J240" s="7">
        <v>0</v>
      </c>
      <c r="K240" s="7">
        <v>4.8000000000000001E-2</v>
      </c>
      <c r="L240" s="7">
        <v>3.1E-2</v>
      </c>
      <c r="M240" s="7">
        <v>2.29E-2</v>
      </c>
      <c r="N240" s="7">
        <v>0.5</v>
      </c>
      <c r="O240" s="7">
        <v>0.14000000000000001</v>
      </c>
      <c r="P240" s="7">
        <v>5.4400000000000004E-3</v>
      </c>
      <c r="Q240" s="7">
        <v>2.4E-2</v>
      </c>
      <c r="R240" s="7">
        <v>1.9E-2</v>
      </c>
      <c r="S240" s="7">
        <v>0</v>
      </c>
      <c r="T240" s="7">
        <v>0.111</v>
      </c>
      <c r="U240" s="7">
        <v>4.2000000000000003E-2</v>
      </c>
      <c r="V240" s="7">
        <v>0</v>
      </c>
      <c r="W240" s="7">
        <v>43.71</v>
      </c>
      <c r="X240" s="7">
        <v>12.63</v>
      </c>
      <c r="Y240" s="7">
        <v>1.6E-2</v>
      </c>
      <c r="Z240" s="11">
        <f t="shared" si="12"/>
        <v>6.4991250000000003</v>
      </c>
      <c r="AA240" s="12">
        <f t="shared" si="13"/>
        <v>15.216461456851825</v>
      </c>
    </row>
    <row r="241" spans="1:27" x14ac:dyDescent="0.25">
      <c r="A241" s="15" t="s">
        <v>58</v>
      </c>
      <c r="B241" s="7" t="s">
        <v>137</v>
      </c>
      <c r="C241" s="7" t="s">
        <v>138</v>
      </c>
      <c r="D241" s="7" t="s">
        <v>138</v>
      </c>
      <c r="E241" s="7" t="s">
        <v>137</v>
      </c>
      <c r="F241" s="7" t="s">
        <v>138</v>
      </c>
      <c r="G241" s="7" t="s">
        <v>138</v>
      </c>
      <c r="H241" s="7">
        <v>2.5000000000000001E-2</v>
      </c>
      <c r="I241" s="7">
        <v>1.7000000000000001E-2</v>
      </c>
      <c r="J241" s="7">
        <v>1.3100000000000001E-2</v>
      </c>
      <c r="K241" s="7" t="s">
        <v>137</v>
      </c>
      <c r="L241" s="7" t="s">
        <v>138</v>
      </c>
      <c r="M241" s="7" t="s">
        <v>138</v>
      </c>
      <c r="N241" s="7">
        <v>3.3000000000000002E-2</v>
      </c>
      <c r="O241" s="7">
        <v>1.4999999999999999E-2</v>
      </c>
      <c r="P241" s="7">
        <v>8.7100000000000007E-3</v>
      </c>
      <c r="Q241" s="7" t="s">
        <v>137</v>
      </c>
      <c r="R241" s="7" t="s">
        <v>138</v>
      </c>
      <c r="S241" s="7" t="s">
        <v>138</v>
      </c>
      <c r="T241" s="7">
        <v>2.7E-2</v>
      </c>
      <c r="U241" s="7">
        <v>1.4999999999999999E-2</v>
      </c>
      <c r="V241" s="7">
        <v>7.28E-3</v>
      </c>
      <c r="W241" s="7" t="s">
        <v>137</v>
      </c>
      <c r="X241" s="7" t="s">
        <v>138</v>
      </c>
      <c r="Y241" s="7" t="s">
        <v>138</v>
      </c>
      <c r="Z241" s="11">
        <f t="shared" si="12"/>
        <v>2.8333333333333335E-2</v>
      </c>
      <c r="AA241" s="12">
        <f t="shared" si="13"/>
        <v>4.163331998932266E-3</v>
      </c>
    </row>
    <row r="242" spans="1:27" x14ac:dyDescent="0.25">
      <c r="A242" s="15" t="s">
        <v>59</v>
      </c>
      <c r="B242" s="7">
        <v>5.38</v>
      </c>
      <c r="C242" s="7">
        <v>1.3</v>
      </c>
      <c r="D242" s="7">
        <v>2.5999999999999999E-2</v>
      </c>
      <c r="E242" s="7">
        <v>77.510000000000005</v>
      </c>
      <c r="F242" s="7">
        <v>19.059999999999999</v>
      </c>
      <c r="G242" s="7">
        <v>8.0000000000000002E-3</v>
      </c>
      <c r="H242" s="7">
        <v>59.49</v>
      </c>
      <c r="I242" s="7">
        <v>14.98</v>
      </c>
      <c r="J242" s="7">
        <v>1.95E-2</v>
      </c>
      <c r="K242" s="7">
        <v>2.5</v>
      </c>
      <c r="L242" s="7">
        <v>0.66</v>
      </c>
      <c r="M242" s="7">
        <v>3.1399999999999997E-2</v>
      </c>
      <c r="N242" s="7">
        <v>26.65</v>
      </c>
      <c r="O242" s="7">
        <v>7.17</v>
      </c>
      <c r="P242" s="7">
        <v>5.5599999999999998E-3</v>
      </c>
      <c r="Q242" s="7">
        <v>2.1</v>
      </c>
      <c r="R242" s="7">
        <v>0.59</v>
      </c>
      <c r="S242" s="7">
        <v>2.53E-2</v>
      </c>
      <c r="T242" s="7">
        <v>14.69</v>
      </c>
      <c r="U242" s="7">
        <v>4.21</v>
      </c>
      <c r="V242" s="7">
        <v>1.2200000000000001E-2</v>
      </c>
      <c r="W242" s="7">
        <v>36.01</v>
      </c>
      <c r="X242" s="7">
        <v>10.51</v>
      </c>
      <c r="Y242" s="7">
        <v>2.1899999999999999E-2</v>
      </c>
      <c r="Z242" s="11">
        <f t="shared" si="12"/>
        <v>28.041249999999998</v>
      </c>
      <c r="AA242" s="12">
        <f t="shared" si="13"/>
        <v>28.078231750134943</v>
      </c>
    </row>
    <row r="243" spans="1:27" x14ac:dyDescent="0.25">
      <c r="A243" s="15" t="s">
        <v>60</v>
      </c>
      <c r="B243" s="7" t="s">
        <v>137</v>
      </c>
      <c r="C243" s="7" t="s">
        <v>138</v>
      </c>
      <c r="D243" s="7" t="s">
        <v>138</v>
      </c>
      <c r="E243" s="7">
        <v>2.3199999999999998E-2</v>
      </c>
      <c r="F243" s="7">
        <v>8.3000000000000001E-3</v>
      </c>
      <c r="G243" s="7">
        <v>2.0999999999999999E-3</v>
      </c>
      <c r="H243" s="7">
        <v>5.3999999999999999E-2</v>
      </c>
      <c r="I243" s="7">
        <v>0.02</v>
      </c>
      <c r="J243" s="7">
        <v>7.43E-3</v>
      </c>
      <c r="K243" s="7" t="s">
        <v>137</v>
      </c>
      <c r="L243" s="7" t="s">
        <v>138</v>
      </c>
      <c r="M243" s="7" t="s">
        <v>138</v>
      </c>
      <c r="N243" s="7">
        <v>16.100000000000001</v>
      </c>
      <c r="O243" s="7">
        <v>4.5</v>
      </c>
      <c r="P243" s="7">
        <v>4.5500000000000002E-3</v>
      </c>
      <c r="Q243" s="7">
        <v>3.81</v>
      </c>
      <c r="R243" s="7">
        <v>1.0900000000000001</v>
      </c>
      <c r="S243" s="7">
        <v>3.6600000000000001E-3</v>
      </c>
      <c r="T243" s="7">
        <v>0.02</v>
      </c>
      <c r="U243" s="7">
        <v>9.4999999999999998E-3</v>
      </c>
      <c r="V243" s="7">
        <v>5.0099999999999997E-3</v>
      </c>
      <c r="W243" s="7">
        <v>0.99</v>
      </c>
      <c r="X243" s="7">
        <v>0.3</v>
      </c>
      <c r="Y243" s="7">
        <v>0</v>
      </c>
      <c r="Z243" s="11">
        <f t="shared" si="12"/>
        <v>3.4995333333333334</v>
      </c>
      <c r="AA243" s="12">
        <f t="shared" si="13"/>
        <v>6.3439680474184827</v>
      </c>
    </row>
    <row r="244" spans="1:27" x14ac:dyDescent="0.25">
      <c r="A244" s="15" t="s">
        <v>61</v>
      </c>
      <c r="B244" s="7" t="s">
        <v>137</v>
      </c>
      <c r="C244" s="7" t="s">
        <v>138</v>
      </c>
      <c r="D244" s="7" t="s">
        <v>138</v>
      </c>
      <c r="E244" s="7">
        <v>2.5499999999999998E-2</v>
      </c>
      <c r="F244" s="7">
        <v>9.2999999999999992E-3</v>
      </c>
      <c r="G244" s="7">
        <v>0</v>
      </c>
      <c r="H244" s="7">
        <v>7.4999999999999997E-3</v>
      </c>
      <c r="I244" s="7">
        <v>5.8999999999999999E-3</v>
      </c>
      <c r="J244" s="7">
        <v>4.0899999999999999E-3</v>
      </c>
      <c r="K244" s="7">
        <v>3.1E-2</v>
      </c>
      <c r="L244" s="7">
        <v>1.6E-2</v>
      </c>
      <c r="M244" s="7">
        <v>1.06E-2</v>
      </c>
      <c r="N244" s="7">
        <v>4.7E-2</v>
      </c>
      <c r="O244" s="7">
        <v>1.7000000000000001E-2</v>
      </c>
      <c r="P244" s="7">
        <v>2.5000000000000001E-3</v>
      </c>
      <c r="Q244" s="7">
        <v>0.57999999999999996</v>
      </c>
      <c r="R244" s="7">
        <v>0.19</v>
      </c>
      <c r="S244" s="7">
        <v>9.2399999999999999E-3</v>
      </c>
      <c r="T244" s="7">
        <v>8.3000000000000004E-2</v>
      </c>
      <c r="U244" s="7">
        <v>3.1E-2</v>
      </c>
      <c r="V244" s="7">
        <v>3.8999999999999998E-3</v>
      </c>
      <c r="W244" s="7">
        <v>1.0900000000000001</v>
      </c>
      <c r="X244" s="7">
        <v>0.37</v>
      </c>
      <c r="Y244" s="7">
        <v>9.9699999999999997E-3</v>
      </c>
      <c r="Z244" s="11">
        <f t="shared" si="12"/>
        <v>0.26628571428571429</v>
      </c>
      <c r="AA244" s="12">
        <f t="shared" si="13"/>
        <v>0.41611475351787053</v>
      </c>
    </row>
    <row r="245" spans="1:27" ht="13.8" thickBot="1" x14ac:dyDescent="0.3">
      <c r="A245" s="16" t="s">
        <v>62</v>
      </c>
      <c r="B245" s="8">
        <v>2.1499999999999998E-2</v>
      </c>
      <c r="C245" s="8">
        <v>7.9000000000000008E-3</v>
      </c>
      <c r="D245" s="8">
        <v>4.96E-3</v>
      </c>
      <c r="E245" s="8">
        <v>0.30499999999999999</v>
      </c>
      <c r="F245" s="8">
        <v>7.8E-2</v>
      </c>
      <c r="G245" s="8">
        <v>9.7999999999999997E-4</v>
      </c>
      <c r="H245" s="8">
        <v>0.314</v>
      </c>
      <c r="I245" s="8">
        <v>8.4000000000000005E-2</v>
      </c>
      <c r="J245" s="8">
        <v>3.2200000000000002E-3</v>
      </c>
      <c r="K245" s="8">
        <v>3.4000000000000002E-2</v>
      </c>
      <c r="L245" s="8">
        <v>1.4E-2</v>
      </c>
      <c r="M245" s="8">
        <v>5.8900000000000003E-3</v>
      </c>
      <c r="N245" s="8">
        <v>0.6</v>
      </c>
      <c r="O245" s="8">
        <v>0.17</v>
      </c>
      <c r="P245" s="8">
        <v>2.4199999999999998E-3</v>
      </c>
      <c r="Q245" s="8">
        <v>0.43</v>
      </c>
      <c r="R245" s="8">
        <v>0.13</v>
      </c>
      <c r="S245" s="8">
        <v>6.6400000000000001E-3</v>
      </c>
      <c r="T245" s="8">
        <v>8.7999999999999995E-2</v>
      </c>
      <c r="U245" s="8">
        <v>2.8000000000000001E-2</v>
      </c>
      <c r="V245" s="8">
        <v>2.1700000000000001E-3</v>
      </c>
      <c r="W245" s="8">
        <v>0.45</v>
      </c>
      <c r="X245" s="8">
        <v>0.14000000000000001</v>
      </c>
      <c r="Y245" s="8">
        <v>5.2900000000000004E-3</v>
      </c>
      <c r="Z245" s="13">
        <f t="shared" si="12"/>
        <v>0.28031250000000002</v>
      </c>
      <c r="AA245" s="14">
        <f t="shared" si="13"/>
        <v>0.21373630908535066</v>
      </c>
    </row>
    <row r="246" spans="1:27" ht="14.25" customHeight="1" thickBot="1" x14ac:dyDescent="0.3">
      <c r="A246" s="1"/>
    </row>
    <row r="247" spans="1:27" x14ac:dyDescent="0.25">
      <c r="A247" s="9"/>
      <c r="B247" s="6" t="s">
        <v>70</v>
      </c>
      <c r="C247" s="6" t="s">
        <v>63</v>
      </c>
      <c r="D247" s="6" t="s">
        <v>85</v>
      </c>
      <c r="E247" s="6" t="s">
        <v>71</v>
      </c>
      <c r="F247" s="6" t="s">
        <v>63</v>
      </c>
      <c r="G247" s="6" t="s">
        <v>85</v>
      </c>
      <c r="H247" s="6" t="s">
        <v>72</v>
      </c>
      <c r="I247" s="6" t="s">
        <v>63</v>
      </c>
      <c r="J247" s="6" t="s">
        <v>85</v>
      </c>
      <c r="K247" s="6" t="s">
        <v>73</v>
      </c>
      <c r="L247" s="6" t="s">
        <v>63</v>
      </c>
      <c r="M247" s="6" t="s">
        <v>85</v>
      </c>
      <c r="N247" s="6" t="s">
        <v>74</v>
      </c>
      <c r="O247" s="6" t="s">
        <v>63</v>
      </c>
      <c r="P247" s="6" t="s">
        <v>85</v>
      </c>
      <c r="Q247" s="6" t="s">
        <v>75</v>
      </c>
      <c r="R247" s="6" t="s">
        <v>63</v>
      </c>
      <c r="S247" s="6" t="s">
        <v>85</v>
      </c>
      <c r="T247" s="6" t="s">
        <v>76</v>
      </c>
      <c r="U247" s="6" t="s">
        <v>63</v>
      </c>
      <c r="V247" s="6" t="s">
        <v>85</v>
      </c>
      <c r="W247" s="9" t="s">
        <v>139</v>
      </c>
      <c r="X247" s="10" t="s">
        <v>140</v>
      </c>
    </row>
    <row r="248" spans="1:27" x14ac:dyDescent="0.25">
      <c r="A248" s="17" t="s">
        <v>30</v>
      </c>
      <c r="B248" s="7">
        <v>33.53</v>
      </c>
      <c r="C248" s="7">
        <v>2.1</v>
      </c>
      <c r="D248" s="7">
        <v>5.0700000000000002E-2</v>
      </c>
      <c r="E248" s="7">
        <v>37.32</v>
      </c>
      <c r="F248" s="7">
        <v>2.4900000000000002</v>
      </c>
      <c r="G248" s="7">
        <v>3.1699999999999999E-2</v>
      </c>
      <c r="H248" s="7">
        <v>36.18</v>
      </c>
      <c r="I248" s="7">
        <v>2.59</v>
      </c>
      <c r="J248" s="7">
        <v>3.4500000000000003E-2</v>
      </c>
      <c r="K248" s="7">
        <v>28.09</v>
      </c>
      <c r="L248" s="7">
        <v>2.1800000000000002</v>
      </c>
      <c r="M248" s="7">
        <v>3.7199999999999997E-2</v>
      </c>
      <c r="N248" s="7">
        <v>26.53</v>
      </c>
      <c r="O248" s="7">
        <v>2.2400000000000002</v>
      </c>
      <c r="P248" s="7">
        <v>2.53E-2</v>
      </c>
      <c r="Q248" s="7">
        <v>60.8</v>
      </c>
      <c r="R248" s="7">
        <v>6.05</v>
      </c>
      <c r="S248" s="7">
        <v>3.5299999999999998E-2</v>
      </c>
      <c r="T248" s="7">
        <v>41.44</v>
      </c>
      <c r="U248" s="7">
        <v>4.4800000000000004</v>
      </c>
      <c r="V248" s="7">
        <v>3.9E-2</v>
      </c>
      <c r="W248" s="11">
        <f>AVERAGE(B248,E248,H248,K248,N248,Q248,T248)</f>
        <v>37.698571428571427</v>
      </c>
      <c r="X248" s="12">
        <f>STDEV(B248,E248,H248,K248,N248,Q248,T248)</f>
        <v>11.435050544373704</v>
      </c>
    </row>
    <row r="249" spans="1:27" x14ac:dyDescent="0.25">
      <c r="A249" s="17" t="s">
        <v>31</v>
      </c>
      <c r="B249" s="7">
        <v>476.01</v>
      </c>
      <c r="C249" s="7">
        <v>32.22</v>
      </c>
      <c r="D249" s="7">
        <v>0.14399999999999999</v>
      </c>
      <c r="E249" s="7">
        <v>473.73</v>
      </c>
      <c r="F249" s="7">
        <v>34.229999999999997</v>
      </c>
      <c r="G249" s="7">
        <v>8.9499999999999996E-2</v>
      </c>
      <c r="H249" s="7">
        <v>365.18</v>
      </c>
      <c r="I249" s="7">
        <v>28.43</v>
      </c>
      <c r="J249" s="7">
        <v>0.10199999999999999</v>
      </c>
      <c r="K249" s="7">
        <v>336.37</v>
      </c>
      <c r="L249" s="7">
        <v>28.39</v>
      </c>
      <c r="M249" s="7">
        <v>9.98E-2</v>
      </c>
      <c r="N249" s="7">
        <v>324.17</v>
      </c>
      <c r="O249" s="7">
        <v>29.76</v>
      </c>
      <c r="P249" s="7">
        <v>9.3600000000000003E-2</v>
      </c>
      <c r="Q249" s="7">
        <v>545.46</v>
      </c>
      <c r="R249" s="7">
        <v>59.42</v>
      </c>
      <c r="S249" s="7">
        <v>9.8500000000000004E-2</v>
      </c>
      <c r="T249" s="7">
        <v>464.95</v>
      </c>
      <c r="U249" s="7">
        <v>55.14</v>
      </c>
      <c r="V249" s="7">
        <v>9.4500000000000001E-2</v>
      </c>
      <c r="W249" s="11">
        <f t="shared" ref="W249:W280" si="14">AVERAGE(B249,E249,H249,K249,N249,Q249,T249)</f>
        <v>426.55285714285714</v>
      </c>
      <c r="X249" s="12">
        <f t="shared" ref="X249:X280" si="15">STDEV(B249,E249,H249,K249,N249,Q249,T249)</f>
        <v>84.327502179357481</v>
      </c>
    </row>
    <row r="250" spans="1:27" x14ac:dyDescent="0.25">
      <c r="A250" s="17" t="s">
        <v>32</v>
      </c>
      <c r="B250" s="7">
        <v>502.66</v>
      </c>
      <c r="C250" s="7">
        <v>45.19</v>
      </c>
      <c r="D250" s="7">
        <v>78.180000000000007</v>
      </c>
      <c r="E250" s="7">
        <v>818.19</v>
      </c>
      <c r="F250" s="7">
        <v>61.66</v>
      </c>
      <c r="G250" s="7">
        <v>53.83</v>
      </c>
      <c r="H250" s="7">
        <v>574.21</v>
      </c>
      <c r="I250" s="7">
        <v>48.94</v>
      </c>
      <c r="J250" s="7">
        <v>59.53</v>
      </c>
      <c r="K250" s="7">
        <v>549.19000000000005</v>
      </c>
      <c r="L250" s="7">
        <v>49.33</v>
      </c>
      <c r="M250" s="7">
        <v>59.23</v>
      </c>
      <c r="N250" s="7">
        <v>405.32</v>
      </c>
      <c r="O250" s="7">
        <v>41.64</v>
      </c>
      <c r="P250" s="7">
        <v>60.11</v>
      </c>
      <c r="Q250" s="7">
        <v>455.13</v>
      </c>
      <c r="R250" s="7">
        <v>49.73</v>
      </c>
      <c r="S250" s="7">
        <v>57.15</v>
      </c>
      <c r="T250" s="7">
        <v>422.45</v>
      </c>
      <c r="U250" s="7">
        <v>49.07</v>
      </c>
      <c r="V250" s="7">
        <v>58.63</v>
      </c>
      <c r="W250" s="11">
        <f t="shared" si="14"/>
        <v>532.45000000000005</v>
      </c>
      <c r="X250" s="12">
        <f t="shared" si="15"/>
        <v>140.7120796757219</v>
      </c>
    </row>
    <row r="251" spans="1:27" x14ac:dyDescent="0.25">
      <c r="A251" s="17" t="s">
        <v>33</v>
      </c>
      <c r="B251" s="7">
        <v>3.23</v>
      </c>
      <c r="C251" s="7">
        <v>0.28000000000000003</v>
      </c>
      <c r="D251" s="7">
        <v>4.2000000000000003E-2</v>
      </c>
      <c r="E251" s="7">
        <v>2.79</v>
      </c>
      <c r="F251" s="7">
        <v>0.26</v>
      </c>
      <c r="G251" s="7">
        <v>3.4299999999999997E-2</v>
      </c>
      <c r="H251" s="7">
        <v>3.55</v>
      </c>
      <c r="I251" s="7">
        <v>0.36</v>
      </c>
      <c r="J251" s="7">
        <v>4.2099999999999999E-2</v>
      </c>
      <c r="K251" s="7">
        <v>2.78</v>
      </c>
      <c r="L251" s="7">
        <v>0.31</v>
      </c>
      <c r="M251" s="7">
        <v>4.3799999999999999E-2</v>
      </c>
      <c r="N251" s="7">
        <v>2.44</v>
      </c>
      <c r="O251" s="7">
        <v>0.28999999999999998</v>
      </c>
      <c r="P251" s="7">
        <v>3.7499999999999999E-2</v>
      </c>
      <c r="Q251" s="7">
        <v>4.3499999999999996</v>
      </c>
      <c r="R251" s="7">
        <v>0.62</v>
      </c>
      <c r="S251" s="7">
        <v>3.6999999999999998E-2</v>
      </c>
      <c r="T251" s="7">
        <v>3.83</v>
      </c>
      <c r="U251" s="7">
        <v>0.6</v>
      </c>
      <c r="V251" s="7">
        <v>4.0399999999999998E-2</v>
      </c>
      <c r="W251" s="11">
        <f t="shared" si="14"/>
        <v>3.2814285714285711</v>
      </c>
      <c r="X251" s="12">
        <f t="shared" si="15"/>
        <v>0.67311288234660416</v>
      </c>
    </row>
    <row r="252" spans="1:27" x14ac:dyDescent="0.25">
      <c r="A252" s="17" t="s">
        <v>34</v>
      </c>
      <c r="B252" s="7">
        <v>299.35000000000002</v>
      </c>
      <c r="C252" s="7">
        <v>19.23</v>
      </c>
      <c r="D252" s="7">
        <v>0.56899999999999995</v>
      </c>
      <c r="E252" s="7">
        <v>232.56</v>
      </c>
      <c r="F252" s="7">
        <v>15.97</v>
      </c>
      <c r="G252" s="7">
        <v>0.39300000000000002</v>
      </c>
      <c r="H252" s="7">
        <v>286.94</v>
      </c>
      <c r="I252" s="7">
        <v>21.22</v>
      </c>
      <c r="J252" s="7">
        <v>0.46</v>
      </c>
      <c r="K252" s="7">
        <v>248.16</v>
      </c>
      <c r="L252" s="7">
        <v>19.91</v>
      </c>
      <c r="M252" s="7">
        <v>0.42099999999999999</v>
      </c>
      <c r="N252" s="7">
        <v>218.01</v>
      </c>
      <c r="O252" s="7">
        <v>19.04</v>
      </c>
      <c r="P252" s="7">
        <v>0.41599999999999998</v>
      </c>
      <c r="Q252" s="7">
        <v>329.97</v>
      </c>
      <c r="R252" s="7">
        <v>34.14</v>
      </c>
      <c r="S252" s="7">
        <v>0.41099999999999998</v>
      </c>
      <c r="T252" s="7">
        <v>380.12</v>
      </c>
      <c r="U252" s="7">
        <v>42.78</v>
      </c>
      <c r="V252" s="7">
        <v>0.443</v>
      </c>
      <c r="W252" s="11">
        <f t="shared" si="14"/>
        <v>285.0157142857143</v>
      </c>
      <c r="X252" s="12">
        <f t="shared" si="15"/>
        <v>57.553741510911031</v>
      </c>
    </row>
    <row r="253" spans="1:27" x14ac:dyDescent="0.25">
      <c r="A253" s="17" t="s">
        <v>35</v>
      </c>
      <c r="B253" s="7">
        <v>446.15</v>
      </c>
      <c r="C253" s="7">
        <v>22.5</v>
      </c>
      <c r="D253" s="7">
        <v>3.9399999999999998E-2</v>
      </c>
      <c r="E253" s="7">
        <v>451.86</v>
      </c>
      <c r="F253" s="7">
        <v>24.09</v>
      </c>
      <c r="G253" s="7">
        <v>2.7799999999999998E-2</v>
      </c>
      <c r="H253" s="7">
        <v>458.71</v>
      </c>
      <c r="I253" s="7">
        <v>26.09</v>
      </c>
      <c r="J253" s="7">
        <v>2.93E-2</v>
      </c>
      <c r="K253" s="7">
        <v>484.29</v>
      </c>
      <c r="L253" s="7">
        <v>29.58</v>
      </c>
      <c r="M253" s="7">
        <v>3.3399999999999999E-2</v>
      </c>
      <c r="N253" s="7">
        <v>530.82000000000005</v>
      </c>
      <c r="O253" s="7">
        <v>34.950000000000003</v>
      </c>
      <c r="P253" s="7">
        <v>3.3599999999999998E-2</v>
      </c>
      <c r="Q253" s="7">
        <v>467.67</v>
      </c>
      <c r="R253" s="7">
        <v>35.979999999999997</v>
      </c>
      <c r="S253" s="7">
        <v>3.3099999999999997E-2</v>
      </c>
      <c r="T253" s="7">
        <v>481.61</v>
      </c>
      <c r="U253" s="7">
        <v>40.06</v>
      </c>
      <c r="V253" s="7">
        <v>3.2300000000000002E-2</v>
      </c>
      <c r="W253" s="11">
        <f t="shared" si="14"/>
        <v>474.44428571428574</v>
      </c>
      <c r="X253" s="12">
        <f t="shared" si="15"/>
        <v>28.666420458521902</v>
      </c>
    </row>
    <row r="254" spans="1:27" x14ac:dyDescent="0.25">
      <c r="A254" s="17" t="s">
        <v>36</v>
      </c>
      <c r="B254" s="7" t="s">
        <v>137</v>
      </c>
      <c r="C254" s="7">
        <v>0.8</v>
      </c>
      <c r="D254" s="7">
        <v>2.0499999999999998</v>
      </c>
      <c r="E254" s="7">
        <v>2.21</v>
      </c>
      <c r="F254" s="7">
        <v>0.61</v>
      </c>
      <c r="G254" s="7">
        <v>1.41</v>
      </c>
      <c r="H254" s="7">
        <v>6.76</v>
      </c>
      <c r="I254" s="7">
        <v>0.79</v>
      </c>
      <c r="J254" s="7">
        <v>1.57</v>
      </c>
      <c r="K254" s="7">
        <v>11.28</v>
      </c>
      <c r="L254" s="7">
        <v>1.01</v>
      </c>
      <c r="M254" s="7">
        <v>1.53</v>
      </c>
      <c r="N254" s="7">
        <v>5.99</v>
      </c>
      <c r="O254" s="7">
        <v>0.77</v>
      </c>
      <c r="P254" s="7">
        <v>1.52</v>
      </c>
      <c r="Q254" s="7">
        <v>1.59</v>
      </c>
      <c r="R254" s="7">
        <v>0.6</v>
      </c>
      <c r="S254" s="7">
        <v>1.4</v>
      </c>
      <c r="T254" s="7">
        <v>3.07</v>
      </c>
      <c r="U254" s="7">
        <v>0.62</v>
      </c>
      <c r="V254" s="7">
        <v>1.39</v>
      </c>
      <c r="W254" s="11">
        <f t="shared" si="14"/>
        <v>5.15</v>
      </c>
      <c r="X254" s="12">
        <f t="shared" si="15"/>
        <v>3.6474155233534868</v>
      </c>
    </row>
    <row r="255" spans="1:27" x14ac:dyDescent="0.25">
      <c r="A255" s="17" t="s">
        <v>37</v>
      </c>
      <c r="B255" s="7">
        <v>947.08</v>
      </c>
      <c r="C255" s="7">
        <v>44.18</v>
      </c>
      <c r="D255" s="7">
        <v>0.38200000000000001</v>
      </c>
      <c r="E255" s="7">
        <v>947.27</v>
      </c>
      <c r="F255" s="7">
        <v>46.4</v>
      </c>
      <c r="G255" s="7">
        <v>0.25600000000000001</v>
      </c>
      <c r="H255" s="7">
        <v>1161.6500000000001</v>
      </c>
      <c r="I255" s="7">
        <v>60.29</v>
      </c>
      <c r="J255" s="7">
        <v>0.28199999999999997</v>
      </c>
      <c r="K255" s="7">
        <v>1214.47</v>
      </c>
      <c r="L255" s="7">
        <v>67.23</v>
      </c>
      <c r="M255" s="7">
        <v>0.27900000000000003</v>
      </c>
      <c r="N255" s="7">
        <v>1154.81</v>
      </c>
      <c r="O255" s="7">
        <v>68.489999999999995</v>
      </c>
      <c r="P255" s="7">
        <v>0.28599999999999998</v>
      </c>
      <c r="Q255" s="7">
        <v>1455.15</v>
      </c>
      <c r="R255" s="7">
        <v>99.8</v>
      </c>
      <c r="S255" s="7">
        <v>0.27300000000000002</v>
      </c>
      <c r="T255" s="7">
        <v>1404.08</v>
      </c>
      <c r="U255" s="7">
        <v>103.71</v>
      </c>
      <c r="V255" s="7">
        <v>0.27600000000000002</v>
      </c>
      <c r="W255" s="11">
        <f t="shared" si="14"/>
        <v>1183.5014285714285</v>
      </c>
      <c r="X255" s="12">
        <f t="shared" si="15"/>
        <v>198.49767743633362</v>
      </c>
    </row>
    <row r="256" spans="1:27" x14ac:dyDescent="0.25">
      <c r="A256" s="17" t="s">
        <v>38</v>
      </c>
      <c r="B256" s="7">
        <v>8.98</v>
      </c>
      <c r="C256" s="7">
        <v>0.45</v>
      </c>
      <c r="D256" s="7">
        <v>2.06E-2</v>
      </c>
      <c r="E256" s="7">
        <v>9.66</v>
      </c>
      <c r="F256" s="7">
        <v>0.5</v>
      </c>
      <c r="G256" s="7">
        <v>1.89E-2</v>
      </c>
      <c r="H256" s="7">
        <v>1.89</v>
      </c>
      <c r="I256" s="7">
        <v>0.11</v>
      </c>
      <c r="J256" s="7">
        <v>1.67E-2</v>
      </c>
      <c r="K256" s="7">
        <v>3.77</v>
      </c>
      <c r="L256" s="7">
        <v>0.23</v>
      </c>
      <c r="M256" s="7">
        <v>1.8499999999999999E-2</v>
      </c>
      <c r="N256" s="7">
        <v>5.68</v>
      </c>
      <c r="O256" s="7">
        <v>0.36</v>
      </c>
      <c r="P256" s="7">
        <v>1.47E-2</v>
      </c>
      <c r="Q256" s="7">
        <v>8.67</v>
      </c>
      <c r="R256" s="7">
        <v>0.63</v>
      </c>
      <c r="S256" s="7">
        <v>1.06E-2</v>
      </c>
      <c r="T256" s="7">
        <v>6.63</v>
      </c>
      <c r="U256" s="7">
        <v>0.52</v>
      </c>
      <c r="V256" s="7">
        <v>1.6E-2</v>
      </c>
      <c r="W256" s="11">
        <f t="shared" si="14"/>
        <v>6.4685714285714289</v>
      </c>
      <c r="X256" s="12">
        <f t="shared" si="15"/>
        <v>2.8934490869976641</v>
      </c>
    </row>
    <row r="257" spans="1:24" x14ac:dyDescent="0.25">
      <c r="A257" s="17" t="s">
        <v>39</v>
      </c>
      <c r="B257" s="7">
        <v>39.590000000000003</v>
      </c>
      <c r="C257" s="7">
        <v>2.23</v>
      </c>
      <c r="D257" s="7">
        <v>0.14899999999999999</v>
      </c>
      <c r="E257" s="7">
        <v>40.68</v>
      </c>
      <c r="F257" s="7">
        <v>2.42</v>
      </c>
      <c r="G257" s="7">
        <v>8.9099999999999999E-2</v>
      </c>
      <c r="H257" s="7">
        <v>54.86</v>
      </c>
      <c r="I257" s="7">
        <v>3.47</v>
      </c>
      <c r="J257" s="7">
        <v>7.3599999999999999E-2</v>
      </c>
      <c r="K257" s="7">
        <v>56.03</v>
      </c>
      <c r="L257" s="7">
        <v>3.8</v>
      </c>
      <c r="M257" s="7">
        <v>4.4699999999999997E-2</v>
      </c>
      <c r="N257" s="7">
        <v>57.05</v>
      </c>
      <c r="O257" s="7">
        <v>4.18</v>
      </c>
      <c r="P257" s="7">
        <v>7.9200000000000007E-2</v>
      </c>
      <c r="Q257" s="7">
        <v>56.85</v>
      </c>
      <c r="R257" s="7">
        <v>4.88</v>
      </c>
      <c r="S257" s="7">
        <v>7.3800000000000004E-2</v>
      </c>
      <c r="T257" s="7">
        <v>55.4</v>
      </c>
      <c r="U257" s="7">
        <v>5.14</v>
      </c>
      <c r="V257" s="7">
        <v>5.2999999999999999E-2</v>
      </c>
      <c r="W257" s="11">
        <f t="shared" si="14"/>
        <v>51.494285714285709</v>
      </c>
      <c r="X257" s="12">
        <f t="shared" si="15"/>
        <v>7.8034796878120636</v>
      </c>
    </row>
    <row r="258" spans="1:24" x14ac:dyDescent="0.25">
      <c r="A258" s="17" t="s">
        <v>40</v>
      </c>
      <c r="B258" s="7">
        <v>2.41</v>
      </c>
      <c r="C258" s="7">
        <v>0.21</v>
      </c>
      <c r="D258" s="7">
        <v>0.13900000000000001</v>
      </c>
      <c r="E258" s="7">
        <v>1.73</v>
      </c>
      <c r="F258" s="7">
        <v>0.17</v>
      </c>
      <c r="G258" s="7">
        <v>0.125</v>
      </c>
      <c r="H258" s="7">
        <v>1.1399999999999999</v>
      </c>
      <c r="I258" s="7">
        <v>0.13</v>
      </c>
      <c r="J258" s="7">
        <v>0.112</v>
      </c>
      <c r="K258" s="7">
        <v>1.31</v>
      </c>
      <c r="L258" s="7">
        <v>0.15</v>
      </c>
      <c r="M258" s="7">
        <v>0.124</v>
      </c>
      <c r="N258" s="7">
        <v>1.01</v>
      </c>
      <c r="O258" s="7">
        <v>0.13</v>
      </c>
      <c r="P258" s="7">
        <v>0.13300000000000001</v>
      </c>
      <c r="Q258" s="7">
        <v>1.95</v>
      </c>
      <c r="R258" s="7">
        <v>0.24</v>
      </c>
      <c r="S258" s="7">
        <v>0.127</v>
      </c>
      <c r="T258" s="7">
        <v>2.6</v>
      </c>
      <c r="U258" s="7">
        <v>0.33</v>
      </c>
      <c r="V258" s="7">
        <v>0.14699999999999999</v>
      </c>
      <c r="W258" s="11">
        <f t="shared" si="14"/>
        <v>1.7357142857142855</v>
      </c>
      <c r="X258" s="12">
        <f t="shared" si="15"/>
        <v>0.62053356457318687</v>
      </c>
    </row>
    <row r="259" spans="1:24" x14ac:dyDescent="0.25">
      <c r="A259" s="17" t="s">
        <v>41</v>
      </c>
      <c r="B259" s="7">
        <v>73.56</v>
      </c>
      <c r="C259" s="7">
        <v>8.32</v>
      </c>
      <c r="D259" s="7">
        <v>0.39300000000000002</v>
      </c>
      <c r="E259" s="7">
        <v>78.180000000000007</v>
      </c>
      <c r="F259" s="7">
        <v>9.58</v>
      </c>
      <c r="G259" s="7">
        <v>0.216</v>
      </c>
      <c r="H259" s="7">
        <v>75.94</v>
      </c>
      <c r="I259" s="7">
        <v>10.18</v>
      </c>
      <c r="J259" s="7">
        <v>0.217</v>
      </c>
      <c r="K259" s="7">
        <v>65.42</v>
      </c>
      <c r="L259" s="7">
        <v>9.6300000000000008</v>
      </c>
      <c r="M259" s="7">
        <v>0.27</v>
      </c>
      <c r="N259" s="7">
        <v>61.19</v>
      </c>
      <c r="O259" s="7">
        <v>9.9</v>
      </c>
      <c r="P259" s="7">
        <v>0.26500000000000001</v>
      </c>
      <c r="Q259" s="7">
        <v>125.94</v>
      </c>
      <c r="R259" s="7">
        <v>24.42</v>
      </c>
      <c r="S259" s="7">
        <v>0.223</v>
      </c>
      <c r="T259" s="7">
        <v>112.69</v>
      </c>
      <c r="U259" s="7">
        <v>23.84</v>
      </c>
      <c r="V259" s="7">
        <v>0.23499999999999999</v>
      </c>
      <c r="W259" s="11">
        <f t="shared" si="14"/>
        <v>84.702857142857155</v>
      </c>
      <c r="X259" s="12">
        <f t="shared" si="15"/>
        <v>24.671048291662089</v>
      </c>
    </row>
    <row r="260" spans="1:24" x14ac:dyDescent="0.25">
      <c r="A260" s="17" t="s">
        <v>42</v>
      </c>
      <c r="B260" s="7">
        <v>47.67</v>
      </c>
      <c r="C260" s="7">
        <v>1.99</v>
      </c>
      <c r="D260" s="7">
        <v>2.8400000000000002E-2</v>
      </c>
      <c r="E260" s="7">
        <v>45.86</v>
      </c>
      <c r="F260" s="7">
        <v>1.99</v>
      </c>
      <c r="G260" s="7">
        <v>3.61E-2</v>
      </c>
      <c r="H260" s="7">
        <v>43.51</v>
      </c>
      <c r="I260" s="7">
        <v>1.99</v>
      </c>
      <c r="J260" s="7">
        <v>1.4999999999999999E-2</v>
      </c>
      <c r="K260" s="7">
        <v>46.97</v>
      </c>
      <c r="L260" s="7">
        <v>2.2599999999999998</v>
      </c>
      <c r="M260" s="7">
        <v>4.19E-2</v>
      </c>
      <c r="N260" s="7">
        <v>53.88</v>
      </c>
      <c r="O260" s="7">
        <v>2.75</v>
      </c>
      <c r="P260" s="7">
        <v>1.43E-2</v>
      </c>
      <c r="Q260" s="7">
        <v>46.86</v>
      </c>
      <c r="R260" s="7">
        <v>2.72</v>
      </c>
      <c r="S260" s="7">
        <v>2.53E-2</v>
      </c>
      <c r="T260" s="7">
        <v>49.03</v>
      </c>
      <c r="U260" s="7">
        <v>3.04</v>
      </c>
      <c r="V260" s="7">
        <v>2.0400000000000001E-2</v>
      </c>
      <c r="W260" s="11">
        <f t="shared" si="14"/>
        <v>47.682857142857138</v>
      </c>
      <c r="X260" s="12">
        <f t="shared" si="15"/>
        <v>3.2181864162170317</v>
      </c>
    </row>
    <row r="261" spans="1:24" x14ac:dyDescent="0.25">
      <c r="A261" s="17" t="s">
        <v>43</v>
      </c>
      <c r="B261" s="7" t="s">
        <v>137</v>
      </c>
      <c r="C261" s="7" t="s">
        <v>138</v>
      </c>
      <c r="D261" s="7" t="s">
        <v>138</v>
      </c>
      <c r="E261" s="7">
        <v>7.26</v>
      </c>
      <c r="F261" s="7">
        <v>0.74</v>
      </c>
      <c r="G261" s="7">
        <v>0.82799999999999996</v>
      </c>
      <c r="H261" s="7">
        <v>0.98</v>
      </c>
      <c r="I261" s="7">
        <v>0.39</v>
      </c>
      <c r="J261" s="7">
        <v>0.93</v>
      </c>
      <c r="K261" s="7">
        <v>1.62</v>
      </c>
      <c r="L261" s="7">
        <v>0.39</v>
      </c>
      <c r="M261" s="7">
        <v>0.86399999999999999</v>
      </c>
      <c r="N261" s="7">
        <v>1.4</v>
      </c>
      <c r="O261" s="7">
        <v>0.38</v>
      </c>
      <c r="P261" s="7">
        <v>0.87</v>
      </c>
      <c r="Q261" s="7" t="s">
        <v>137</v>
      </c>
      <c r="R261" s="7" t="s">
        <v>138</v>
      </c>
      <c r="S261" s="7" t="s">
        <v>138</v>
      </c>
      <c r="T261" s="7" t="s">
        <v>137</v>
      </c>
      <c r="U261" s="7" t="s">
        <v>138</v>
      </c>
      <c r="V261" s="7" t="s">
        <v>138</v>
      </c>
      <c r="W261" s="11">
        <f t="shared" si="14"/>
        <v>2.8149999999999999</v>
      </c>
      <c r="X261" s="12">
        <f t="shared" si="15"/>
        <v>2.9752030743015396</v>
      </c>
    </row>
    <row r="262" spans="1:24" x14ac:dyDescent="0.25">
      <c r="A262" s="17" t="s">
        <v>44</v>
      </c>
      <c r="B262" s="7">
        <v>0.154</v>
      </c>
      <c r="C262" s="7">
        <v>1.9E-2</v>
      </c>
      <c r="D262" s="7">
        <v>1.7399999999999999E-2</v>
      </c>
      <c r="E262" s="7">
        <v>6.7000000000000004E-2</v>
      </c>
      <c r="F262" s="7">
        <v>1.0999999999999999E-2</v>
      </c>
      <c r="G262" s="7">
        <v>9.9799999999999993E-3</v>
      </c>
      <c r="H262" s="7">
        <v>4.1700000000000001E-2</v>
      </c>
      <c r="I262" s="7">
        <v>8.8999999999999999E-3</v>
      </c>
      <c r="J262" s="7">
        <v>1.1900000000000001E-2</v>
      </c>
      <c r="K262" s="7">
        <v>2.0500000000000001E-2</v>
      </c>
      <c r="L262" s="7">
        <v>6.7999999999999996E-3</v>
      </c>
      <c r="M262" s="7">
        <v>1.24E-2</v>
      </c>
      <c r="N262" s="7">
        <v>3.4700000000000002E-2</v>
      </c>
      <c r="O262" s="7">
        <v>8.6E-3</v>
      </c>
      <c r="P262" s="7">
        <v>1.2800000000000001E-2</v>
      </c>
      <c r="Q262" s="7" t="s">
        <v>137</v>
      </c>
      <c r="R262" s="7" t="s">
        <v>138</v>
      </c>
      <c r="S262" s="7" t="s">
        <v>138</v>
      </c>
      <c r="T262" s="7" t="s">
        <v>137</v>
      </c>
      <c r="U262" s="7" t="s">
        <v>138</v>
      </c>
      <c r="V262" s="7" t="s">
        <v>138</v>
      </c>
      <c r="W262" s="11">
        <f t="shared" si="14"/>
        <v>6.3579999999999998E-2</v>
      </c>
      <c r="X262" s="12">
        <f t="shared" si="15"/>
        <v>5.3282614425345168E-2</v>
      </c>
    </row>
    <row r="263" spans="1:24" x14ac:dyDescent="0.25">
      <c r="A263" s="17" t="s">
        <v>45</v>
      </c>
      <c r="B263" s="7">
        <v>3.82</v>
      </c>
      <c r="C263" s="7">
        <v>0.42</v>
      </c>
      <c r="D263" s="7">
        <v>3.1600000000000003E-2</v>
      </c>
      <c r="E263" s="7">
        <v>0.20300000000000001</v>
      </c>
      <c r="F263" s="7">
        <v>3.1E-2</v>
      </c>
      <c r="G263" s="7">
        <v>1.7899999999999999E-2</v>
      </c>
      <c r="H263" s="7">
        <v>8</v>
      </c>
      <c r="I263" s="7">
        <v>1.02</v>
      </c>
      <c r="J263" s="7">
        <v>2.8299999999999999E-2</v>
      </c>
      <c r="K263" s="7">
        <v>3.33</v>
      </c>
      <c r="L263" s="7">
        <v>0.47</v>
      </c>
      <c r="M263" s="7">
        <v>2.53E-2</v>
      </c>
      <c r="N263" s="7">
        <v>2.98E-2</v>
      </c>
      <c r="O263" s="7">
        <v>8.3999999999999995E-3</v>
      </c>
      <c r="P263" s="7">
        <v>0</v>
      </c>
      <c r="Q263" s="7">
        <v>0.76</v>
      </c>
      <c r="R263" s="7">
        <v>0.14000000000000001</v>
      </c>
      <c r="S263" s="7">
        <v>1.8100000000000002E-2</v>
      </c>
      <c r="T263" s="7" t="s">
        <v>137</v>
      </c>
      <c r="U263" s="7" t="s">
        <v>138</v>
      </c>
      <c r="V263" s="7" t="s">
        <v>138</v>
      </c>
      <c r="W263" s="11">
        <f t="shared" si="14"/>
        <v>2.690466666666667</v>
      </c>
      <c r="X263" s="12">
        <f t="shared" si="15"/>
        <v>3.0616770480680469</v>
      </c>
    </row>
    <row r="264" spans="1:24" x14ac:dyDescent="0.25">
      <c r="A264" s="17" t="s">
        <v>46</v>
      </c>
      <c r="B264" s="7" t="s">
        <v>137</v>
      </c>
      <c r="C264" s="7" t="s">
        <v>138</v>
      </c>
      <c r="D264" s="7" t="s">
        <v>138</v>
      </c>
      <c r="E264" s="7" t="s">
        <v>137</v>
      </c>
      <c r="F264" s="7" t="s">
        <v>138</v>
      </c>
      <c r="G264" s="7" t="s">
        <v>138</v>
      </c>
      <c r="H264" s="7" t="s">
        <v>137</v>
      </c>
      <c r="I264" s="7" t="s">
        <v>138</v>
      </c>
      <c r="J264" s="7" t="s">
        <v>138</v>
      </c>
      <c r="K264" s="7">
        <v>0.06</v>
      </c>
      <c r="L264" s="7">
        <v>1.0999999999999999E-2</v>
      </c>
      <c r="M264" s="7">
        <v>1.15E-2</v>
      </c>
      <c r="N264" s="7" t="s">
        <v>137</v>
      </c>
      <c r="O264" s="7" t="s">
        <v>138</v>
      </c>
      <c r="P264" s="7" t="s">
        <v>138</v>
      </c>
      <c r="Q264" s="7">
        <v>3.44E-2</v>
      </c>
      <c r="R264" s="7">
        <v>9.2999999999999992E-3</v>
      </c>
      <c r="S264" s="7">
        <v>1.3299999999999999E-2</v>
      </c>
      <c r="T264" s="7" t="s">
        <v>137</v>
      </c>
      <c r="U264" s="7" t="s">
        <v>138</v>
      </c>
      <c r="V264" s="7" t="s">
        <v>138</v>
      </c>
      <c r="W264" s="11">
        <f t="shared" si="14"/>
        <v>4.7199999999999999E-2</v>
      </c>
      <c r="X264" s="12">
        <f t="shared" si="15"/>
        <v>1.8101933598375627E-2</v>
      </c>
    </row>
    <row r="265" spans="1:24" x14ac:dyDescent="0.25">
      <c r="A265" s="17" t="s">
        <v>47</v>
      </c>
      <c r="B265" s="7">
        <v>0.23</v>
      </c>
      <c r="C265" s="7">
        <v>4.3999999999999997E-2</v>
      </c>
      <c r="D265" s="7">
        <v>6.8099999999999994E-2</v>
      </c>
      <c r="E265" s="7">
        <v>0.17199999999999999</v>
      </c>
      <c r="F265" s="7">
        <v>3.6999999999999998E-2</v>
      </c>
      <c r="G265" s="7">
        <v>5.4800000000000001E-2</v>
      </c>
      <c r="H265" s="7">
        <v>0.20899999999999999</v>
      </c>
      <c r="I265" s="7">
        <v>3.7999999999999999E-2</v>
      </c>
      <c r="J265" s="7">
        <v>3.95E-2</v>
      </c>
      <c r="K265" s="7">
        <v>0.58499999999999996</v>
      </c>
      <c r="L265" s="7">
        <v>7.2999999999999995E-2</v>
      </c>
      <c r="M265" s="7">
        <v>8.4599999999999995E-2</v>
      </c>
      <c r="N265" s="7">
        <v>0.16</v>
      </c>
      <c r="O265" s="7">
        <v>3.7999999999999999E-2</v>
      </c>
      <c r="P265" s="7">
        <v>6.13E-2</v>
      </c>
      <c r="Q265" s="7">
        <v>1.27</v>
      </c>
      <c r="R265" s="7">
        <v>0.13</v>
      </c>
      <c r="S265" s="7">
        <v>4.6899999999999997E-2</v>
      </c>
      <c r="T265" s="7">
        <v>0.13</v>
      </c>
      <c r="U265" s="7">
        <v>3.7999999999999999E-2</v>
      </c>
      <c r="V265" s="7">
        <v>7.5300000000000006E-2</v>
      </c>
      <c r="W265" s="11">
        <f t="shared" si="14"/>
        <v>0.39371428571428568</v>
      </c>
      <c r="X265" s="12">
        <f t="shared" si="15"/>
        <v>0.41607559981559217</v>
      </c>
    </row>
    <row r="266" spans="1:24" x14ac:dyDescent="0.25">
      <c r="A266" s="17" t="s">
        <v>48</v>
      </c>
      <c r="B266" s="7" t="s">
        <v>137</v>
      </c>
      <c r="C266" s="7" t="s">
        <v>138</v>
      </c>
      <c r="D266" s="7" t="s">
        <v>138</v>
      </c>
      <c r="E266" s="7" t="s">
        <v>137</v>
      </c>
      <c r="F266" s="7" t="s">
        <v>138</v>
      </c>
      <c r="G266" s="7" t="s">
        <v>138</v>
      </c>
      <c r="H266" s="7">
        <v>0.60099999999999998</v>
      </c>
      <c r="I266" s="7">
        <v>6.6000000000000003E-2</v>
      </c>
      <c r="J266" s="7">
        <v>4.1500000000000002E-2</v>
      </c>
      <c r="K266" s="7">
        <v>4.3999999999999997E-2</v>
      </c>
      <c r="L266" s="7">
        <v>1.7999999999999999E-2</v>
      </c>
      <c r="M266" s="7">
        <v>3.6700000000000003E-2</v>
      </c>
      <c r="N266" s="7" t="s">
        <v>137</v>
      </c>
      <c r="O266" s="7" t="s">
        <v>138</v>
      </c>
      <c r="P266" s="7" t="s">
        <v>138</v>
      </c>
      <c r="Q266" s="7" t="s">
        <v>137</v>
      </c>
      <c r="R266" s="7" t="s">
        <v>138</v>
      </c>
      <c r="S266" s="7" t="s">
        <v>138</v>
      </c>
      <c r="T266" s="7" t="s">
        <v>137</v>
      </c>
      <c r="U266" s="7" t="s">
        <v>138</v>
      </c>
      <c r="V266" s="7" t="s">
        <v>138</v>
      </c>
      <c r="W266" s="11">
        <f t="shared" si="14"/>
        <v>0.32250000000000001</v>
      </c>
      <c r="X266" s="12">
        <f t="shared" si="15"/>
        <v>0.39385847712090694</v>
      </c>
    </row>
    <row r="267" spans="1:24" x14ac:dyDescent="0.25">
      <c r="A267" s="17" t="s">
        <v>49</v>
      </c>
      <c r="B267" s="7" t="s">
        <v>137</v>
      </c>
      <c r="C267" s="7" t="s">
        <v>138</v>
      </c>
      <c r="D267" s="7" t="s">
        <v>138</v>
      </c>
      <c r="E267" s="7" t="s">
        <v>137</v>
      </c>
      <c r="F267" s="7" t="s">
        <v>138</v>
      </c>
      <c r="G267" s="7" t="s">
        <v>138</v>
      </c>
      <c r="H267" s="7">
        <v>0.77</v>
      </c>
      <c r="I267" s="7">
        <v>0.26</v>
      </c>
      <c r="J267" s="7">
        <v>0.54800000000000004</v>
      </c>
      <c r="K267" s="7" t="s">
        <v>137</v>
      </c>
      <c r="L267" s="7" t="s">
        <v>138</v>
      </c>
      <c r="M267" s="7" t="s">
        <v>138</v>
      </c>
      <c r="N267" s="7" t="s">
        <v>137</v>
      </c>
      <c r="O267" s="7" t="s">
        <v>138</v>
      </c>
      <c r="P267" s="7" t="s">
        <v>138</v>
      </c>
      <c r="Q267" s="7" t="s">
        <v>137</v>
      </c>
      <c r="R267" s="7" t="s">
        <v>138</v>
      </c>
      <c r="S267" s="7" t="s">
        <v>138</v>
      </c>
      <c r="T267" s="7" t="s">
        <v>137</v>
      </c>
      <c r="U267" s="7" t="s">
        <v>138</v>
      </c>
      <c r="V267" s="7" t="s">
        <v>138</v>
      </c>
      <c r="W267" s="11">
        <f t="shared" si="14"/>
        <v>0.77</v>
      </c>
      <c r="X267" s="12" t="s">
        <v>138</v>
      </c>
    </row>
    <row r="268" spans="1:24" x14ac:dyDescent="0.25">
      <c r="A268" s="17" t="s">
        <v>50</v>
      </c>
      <c r="B268" s="7" t="s">
        <v>137</v>
      </c>
      <c r="C268" s="7" t="s">
        <v>138</v>
      </c>
      <c r="D268" s="7" t="s">
        <v>138</v>
      </c>
      <c r="E268" s="7">
        <v>1.9E-2</v>
      </c>
      <c r="F268" s="7">
        <v>5.7999999999999996E-3</v>
      </c>
      <c r="G268" s="7">
        <v>1.0200000000000001E-2</v>
      </c>
      <c r="H268" s="7">
        <v>1.44</v>
      </c>
      <c r="I268" s="7">
        <v>8.4000000000000005E-2</v>
      </c>
      <c r="J268" s="7">
        <v>1.47E-2</v>
      </c>
      <c r="K268" s="7">
        <v>3.4200000000000001E-2</v>
      </c>
      <c r="L268" s="7">
        <v>7.4999999999999997E-3</v>
      </c>
      <c r="M268" s="7">
        <v>1.24E-2</v>
      </c>
      <c r="N268" s="7" t="s">
        <v>137</v>
      </c>
      <c r="O268" s="7" t="s">
        <v>138</v>
      </c>
      <c r="P268" s="7" t="s">
        <v>138</v>
      </c>
      <c r="Q268" s="7">
        <v>2.2100000000000002E-2</v>
      </c>
      <c r="R268" s="7">
        <v>6.4999999999999997E-3</v>
      </c>
      <c r="S268" s="7">
        <v>1.12E-2</v>
      </c>
      <c r="T268" s="7">
        <v>1.66E-2</v>
      </c>
      <c r="U268" s="7">
        <v>5.0000000000000001E-3</v>
      </c>
      <c r="V268" s="7">
        <v>8.9700000000000005E-3</v>
      </c>
      <c r="W268" s="11">
        <f t="shared" si="14"/>
        <v>0.30637999999999999</v>
      </c>
      <c r="X268" s="12">
        <f t="shared" si="15"/>
        <v>0.63374898185322548</v>
      </c>
    </row>
    <row r="269" spans="1:24" x14ac:dyDescent="0.25">
      <c r="A269" s="17" t="s">
        <v>51</v>
      </c>
      <c r="B269" s="7">
        <v>1.75</v>
      </c>
      <c r="C269" s="7">
        <v>0.15</v>
      </c>
      <c r="D269" s="7">
        <v>0.188</v>
      </c>
      <c r="E269" s="7">
        <v>1.43</v>
      </c>
      <c r="F269" s="7">
        <v>0.12</v>
      </c>
      <c r="G269" s="7">
        <v>0.126</v>
      </c>
      <c r="H269" s="7">
        <v>1.54</v>
      </c>
      <c r="I269" s="7">
        <v>0.14000000000000001</v>
      </c>
      <c r="J269" s="7">
        <v>0.155</v>
      </c>
      <c r="K269" s="7">
        <v>1.48</v>
      </c>
      <c r="L269" s="7">
        <v>0.14000000000000001</v>
      </c>
      <c r="M269" s="7">
        <v>0.14299999999999999</v>
      </c>
      <c r="N269" s="7">
        <v>1.37</v>
      </c>
      <c r="O269" s="7">
        <v>0.14000000000000001</v>
      </c>
      <c r="P269" s="7">
        <v>0.14699999999999999</v>
      </c>
      <c r="Q269" s="7">
        <v>2.38</v>
      </c>
      <c r="R269" s="7">
        <v>0.25</v>
      </c>
      <c r="S269" s="7">
        <v>0.13500000000000001</v>
      </c>
      <c r="T269" s="7">
        <v>1.79</v>
      </c>
      <c r="U269" s="7">
        <v>0.21</v>
      </c>
      <c r="V269" s="7">
        <v>0.13500000000000001</v>
      </c>
      <c r="W269" s="11">
        <f t="shared" si="14"/>
        <v>1.6771428571428568</v>
      </c>
      <c r="X269" s="12">
        <f t="shared" si="15"/>
        <v>0.34764513926868573</v>
      </c>
    </row>
    <row r="270" spans="1:24" x14ac:dyDescent="0.25">
      <c r="A270" s="17" t="s">
        <v>52</v>
      </c>
      <c r="B270" s="7" t="s">
        <v>137</v>
      </c>
      <c r="C270" s="7" t="s">
        <v>138</v>
      </c>
      <c r="D270" s="7" t="s">
        <v>138</v>
      </c>
      <c r="E270" s="7">
        <v>5.53</v>
      </c>
      <c r="F270" s="7">
        <v>0.39</v>
      </c>
      <c r="G270" s="7">
        <v>8.6199999999999999E-2</v>
      </c>
      <c r="H270" s="7">
        <v>0.29699999999999999</v>
      </c>
      <c r="I270" s="7">
        <v>5.2999999999999999E-2</v>
      </c>
      <c r="J270" s="7">
        <v>9.5799999999999996E-2</v>
      </c>
      <c r="K270" s="7">
        <v>0.16400000000000001</v>
      </c>
      <c r="L270" s="7">
        <v>4.3999999999999997E-2</v>
      </c>
      <c r="M270" s="7">
        <v>9.2600000000000002E-2</v>
      </c>
      <c r="N270" s="7" t="s">
        <v>137</v>
      </c>
      <c r="O270" s="7" t="s">
        <v>138</v>
      </c>
      <c r="P270" s="7" t="s">
        <v>138</v>
      </c>
      <c r="Q270" s="7">
        <v>0.40600000000000003</v>
      </c>
      <c r="R270" s="7">
        <v>6.3E-2</v>
      </c>
      <c r="S270" s="7">
        <v>8.1699999999999995E-2</v>
      </c>
      <c r="T270" s="7">
        <v>0.11799999999999999</v>
      </c>
      <c r="U270" s="7">
        <v>3.6999999999999998E-2</v>
      </c>
      <c r="V270" s="7">
        <v>7.9899999999999999E-2</v>
      </c>
      <c r="W270" s="11">
        <f t="shared" si="14"/>
        <v>1.3029999999999999</v>
      </c>
      <c r="X270" s="12">
        <f t="shared" si="15"/>
        <v>2.3656774928125772</v>
      </c>
    </row>
    <row r="271" spans="1:24" x14ac:dyDescent="0.25">
      <c r="A271" s="17" t="s">
        <v>53</v>
      </c>
      <c r="B271" s="7" t="s">
        <v>137</v>
      </c>
      <c r="C271" s="7" t="s">
        <v>138</v>
      </c>
      <c r="D271" s="7" t="s">
        <v>138</v>
      </c>
      <c r="E271" s="7">
        <v>1.4800000000000001E-2</v>
      </c>
      <c r="F271" s="7">
        <v>4.4999999999999997E-3</v>
      </c>
      <c r="G271" s="7">
        <v>7.1000000000000004E-3</v>
      </c>
      <c r="H271" s="7" t="s">
        <v>137</v>
      </c>
      <c r="I271" s="7" t="s">
        <v>138</v>
      </c>
      <c r="J271" s="7" t="s">
        <v>138</v>
      </c>
      <c r="K271" s="7">
        <v>4.51</v>
      </c>
      <c r="L271" s="7">
        <v>0.48</v>
      </c>
      <c r="M271" s="7">
        <v>6.8100000000000001E-3</v>
      </c>
      <c r="N271" s="7" t="s">
        <v>137</v>
      </c>
      <c r="O271" s="7" t="s">
        <v>138</v>
      </c>
      <c r="P271" s="7" t="s">
        <v>138</v>
      </c>
      <c r="Q271" s="7" t="s">
        <v>137</v>
      </c>
      <c r="R271" s="7" t="s">
        <v>138</v>
      </c>
      <c r="S271" s="7" t="s">
        <v>138</v>
      </c>
      <c r="T271" s="7" t="s">
        <v>137</v>
      </c>
      <c r="U271" s="7" t="s">
        <v>138</v>
      </c>
      <c r="V271" s="7" t="s">
        <v>138</v>
      </c>
      <c r="W271" s="11">
        <f t="shared" si="14"/>
        <v>2.2624</v>
      </c>
      <c r="X271" s="12">
        <f t="shared" si="15"/>
        <v>3.1785864027897688</v>
      </c>
    </row>
    <row r="272" spans="1:24" x14ac:dyDescent="0.25">
      <c r="A272" s="17" t="s">
        <v>54</v>
      </c>
      <c r="B272" s="7" t="s">
        <v>137</v>
      </c>
      <c r="C272" s="7" t="s">
        <v>138</v>
      </c>
      <c r="D272" s="7" t="s">
        <v>138</v>
      </c>
      <c r="E272" s="7">
        <v>2.9000000000000001E-2</v>
      </c>
      <c r="F272" s="7">
        <v>5.4000000000000003E-3</v>
      </c>
      <c r="G272" s="7">
        <v>4.13E-3</v>
      </c>
      <c r="H272" s="7">
        <v>2.5600000000000001E-2</v>
      </c>
      <c r="I272" s="7">
        <v>6.1000000000000004E-3</v>
      </c>
      <c r="J272" s="7">
        <v>8.9700000000000005E-3</v>
      </c>
      <c r="K272" s="7">
        <v>9.8000000000000004E-2</v>
      </c>
      <c r="L272" s="7">
        <v>1.2999999999999999E-2</v>
      </c>
      <c r="M272" s="7">
        <v>9.6399999999999993E-3</v>
      </c>
      <c r="N272" s="7">
        <v>3.6400000000000002E-2</v>
      </c>
      <c r="O272" s="7">
        <v>7.1999999999999998E-3</v>
      </c>
      <c r="P272" s="7">
        <v>8.5800000000000008E-3</v>
      </c>
      <c r="Q272" s="7" t="s">
        <v>137</v>
      </c>
      <c r="R272" s="7" t="s">
        <v>138</v>
      </c>
      <c r="S272" s="7" t="s">
        <v>138</v>
      </c>
      <c r="T272" s="7" t="s">
        <v>137</v>
      </c>
      <c r="U272" s="7" t="s">
        <v>138</v>
      </c>
      <c r="V272" s="7" t="s">
        <v>138</v>
      </c>
      <c r="W272" s="11">
        <f t="shared" si="14"/>
        <v>4.725E-2</v>
      </c>
      <c r="X272" s="12">
        <f t="shared" si="15"/>
        <v>3.413243813930282E-2</v>
      </c>
    </row>
    <row r="273" spans="1:24" x14ac:dyDescent="0.25">
      <c r="A273" s="17" t="s">
        <v>55</v>
      </c>
      <c r="B273" s="7" t="s">
        <v>137</v>
      </c>
      <c r="C273" s="7" t="s">
        <v>138</v>
      </c>
      <c r="D273" s="7" t="s">
        <v>138</v>
      </c>
      <c r="E273" s="7" t="s">
        <v>137</v>
      </c>
      <c r="F273" s="7" t="s">
        <v>138</v>
      </c>
      <c r="G273" s="7" t="s">
        <v>138</v>
      </c>
      <c r="H273" s="7" t="s">
        <v>137</v>
      </c>
      <c r="I273" s="7" t="s">
        <v>138</v>
      </c>
      <c r="J273" s="7" t="s">
        <v>138</v>
      </c>
      <c r="K273" s="7">
        <v>5.3999999999999999E-2</v>
      </c>
      <c r="L273" s="7">
        <v>2.5999999999999999E-2</v>
      </c>
      <c r="M273" s="7">
        <v>5.1700000000000003E-2</v>
      </c>
      <c r="N273" s="7" t="s">
        <v>137</v>
      </c>
      <c r="O273" s="7" t="s">
        <v>138</v>
      </c>
      <c r="P273" s="7" t="s">
        <v>138</v>
      </c>
      <c r="Q273" s="7" t="s">
        <v>137</v>
      </c>
      <c r="R273" s="7" t="s">
        <v>138</v>
      </c>
      <c r="S273" s="7" t="s">
        <v>138</v>
      </c>
      <c r="T273" s="7" t="s">
        <v>137</v>
      </c>
      <c r="U273" s="7" t="s">
        <v>138</v>
      </c>
      <c r="V273" s="7" t="s">
        <v>138</v>
      </c>
      <c r="W273" s="11">
        <f t="shared" si="14"/>
        <v>5.3999999999999999E-2</v>
      </c>
      <c r="X273" s="12" t="s">
        <v>138</v>
      </c>
    </row>
    <row r="274" spans="1:24" x14ac:dyDescent="0.25">
      <c r="A274" s="17" t="s">
        <v>56</v>
      </c>
      <c r="B274" s="7">
        <v>1.1100000000000001</v>
      </c>
      <c r="C274" s="7">
        <v>0.16</v>
      </c>
      <c r="D274" s="7">
        <v>3.9300000000000002E-2</v>
      </c>
      <c r="E274" s="7" t="s">
        <v>137</v>
      </c>
      <c r="F274" s="7" t="s">
        <v>138</v>
      </c>
      <c r="G274" s="7" t="s">
        <v>138</v>
      </c>
      <c r="H274" s="7" t="s">
        <v>137</v>
      </c>
      <c r="I274" s="7" t="s">
        <v>138</v>
      </c>
      <c r="J274" s="7" t="s">
        <v>138</v>
      </c>
      <c r="K274" s="7">
        <v>0.92</v>
      </c>
      <c r="L274" s="7">
        <v>0.16</v>
      </c>
      <c r="M274" s="7">
        <v>3.3300000000000003E-2</v>
      </c>
      <c r="N274" s="7">
        <v>0.04</v>
      </c>
      <c r="O274" s="7">
        <v>1.7000000000000001E-2</v>
      </c>
      <c r="P274" s="7">
        <v>2.9100000000000001E-2</v>
      </c>
      <c r="Q274" s="7" t="s">
        <v>137</v>
      </c>
      <c r="R274" s="7" t="s">
        <v>138</v>
      </c>
      <c r="S274" s="7" t="s">
        <v>138</v>
      </c>
      <c r="T274" s="7" t="s">
        <v>137</v>
      </c>
      <c r="U274" s="7" t="s">
        <v>138</v>
      </c>
      <c r="V274" s="7" t="s">
        <v>138</v>
      </c>
      <c r="W274" s="11">
        <f t="shared" si="14"/>
        <v>0.69000000000000006</v>
      </c>
      <c r="X274" s="12">
        <f t="shared" si="15"/>
        <v>0.57087651904768311</v>
      </c>
    </row>
    <row r="275" spans="1:24" x14ac:dyDescent="0.25">
      <c r="A275" s="17" t="s">
        <v>57</v>
      </c>
      <c r="B275" s="7">
        <v>0.29199999999999998</v>
      </c>
      <c r="C275" s="7">
        <v>4.9000000000000002E-2</v>
      </c>
      <c r="D275" s="7">
        <v>6.54E-2</v>
      </c>
      <c r="E275" s="7">
        <v>2.67</v>
      </c>
      <c r="F275" s="7">
        <v>0.28000000000000003</v>
      </c>
      <c r="G275" s="7">
        <v>2.1000000000000001E-2</v>
      </c>
      <c r="H275" s="7">
        <v>1.34</v>
      </c>
      <c r="I275" s="7">
        <v>0.16</v>
      </c>
      <c r="J275" s="7">
        <v>4.5499999999999999E-2</v>
      </c>
      <c r="K275" s="7">
        <v>0.35799999999999998</v>
      </c>
      <c r="L275" s="7">
        <v>5.8999999999999997E-2</v>
      </c>
      <c r="M275" s="7">
        <v>4.8800000000000003E-2</v>
      </c>
      <c r="N275" s="7" t="s">
        <v>137</v>
      </c>
      <c r="O275" s="7" t="s">
        <v>138</v>
      </c>
      <c r="P275" s="7" t="s">
        <v>138</v>
      </c>
      <c r="Q275" s="7" t="s">
        <v>137</v>
      </c>
      <c r="R275" s="7" t="s">
        <v>138</v>
      </c>
      <c r="S275" s="7" t="s">
        <v>138</v>
      </c>
      <c r="T275" s="7">
        <v>3.2000000000000001E-2</v>
      </c>
      <c r="U275" s="7">
        <v>1.4999999999999999E-2</v>
      </c>
      <c r="V275" s="7">
        <v>2.52E-2</v>
      </c>
      <c r="W275" s="11">
        <f t="shared" si="14"/>
        <v>0.9383999999999999</v>
      </c>
      <c r="X275" s="12">
        <f t="shared" si="15"/>
        <v>1.0881152512486902</v>
      </c>
    </row>
    <row r="276" spans="1:24" x14ac:dyDescent="0.25">
      <c r="A276" s="17" t="s">
        <v>58</v>
      </c>
      <c r="B276" s="7" t="s">
        <v>137</v>
      </c>
      <c r="C276" s="7" t="s">
        <v>138</v>
      </c>
      <c r="D276" s="7" t="s">
        <v>138</v>
      </c>
      <c r="E276" s="7" t="s">
        <v>137</v>
      </c>
      <c r="F276" s="7" t="s">
        <v>138</v>
      </c>
      <c r="G276" s="7" t="s">
        <v>138</v>
      </c>
      <c r="H276" s="7" t="s">
        <v>137</v>
      </c>
      <c r="I276" s="7" t="s">
        <v>138</v>
      </c>
      <c r="J276" s="7" t="s">
        <v>138</v>
      </c>
      <c r="K276" s="7">
        <v>4.7E-2</v>
      </c>
      <c r="L276" s="7">
        <v>1.9E-2</v>
      </c>
      <c r="M276" s="7">
        <v>3.2199999999999999E-2</v>
      </c>
      <c r="N276" s="7" t="s">
        <v>137</v>
      </c>
      <c r="O276" s="7" t="s">
        <v>138</v>
      </c>
      <c r="P276" s="7" t="s">
        <v>138</v>
      </c>
      <c r="Q276" s="7" t="s">
        <v>137</v>
      </c>
      <c r="R276" s="7" t="s">
        <v>138</v>
      </c>
      <c r="S276" s="7" t="s">
        <v>138</v>
      </c>
      <c r="T276" s="7" t="s">
        <v>137</v>
      </c>
      <c r="U276" s="7" t="s">
        <v>138</v>
      </c>
      <c r="V276" s="7" t="s">
        <v>138</v>
      </c>
      <c r="W276" s="11">
        <f t="shared" si="14"/>
        <v>4.7E-2</v>
      </c>
      <c r="X276" s="12" t="s">
        <v>138</v>
      </c>
    </row>
    <row r="277" spans="1:24" x14ac:dyDescent="0.25">
      <c r="A277" s="17" t="s">
        <v>59</v>
      </c>
      <c r="B277" s="7">
        <v>0.86199999999999999</v>
      </c>
      <c r="C277" s="7">
        <v>7.2999999999999995E-2</v>
      </c>
      <c r="D277" s="7">
        <v>5.1900000000000002E-2</v>
      </c>
      <c r="E277" s="7">
        <v>4.07</v>
      </c>
      <c r="F277" s="7">
        <v>0.28999999999999998</v>
      </c>
      <c r="G277" s="7">
        <v>2.9600000000000001E-2</v>
      </c>
      <c r="H277" s="7">
        <v>2.37</v>
      </c>
      <c r="I277" s="7">
        <v>0.19</v>
      </c>
      <c r="J277" s="7">
        <v>4.0300000000000002E-2</v>
      </c>
      <c r="K277" s="7">
        <v>4.74</v>
      </c>
      <c r="L277" s="7">
        <v>0.39</v>
      </c>
      <c r="M277" s="7">
        <v>4.4400000000000002E-2</v>
      </c>
      <c r="N277" s="7">
        <v>2.25</v>
      </c>
      <c r="O277" s="7">
        <v>0.21</v>
      </c>
      <c r="P277" s="7">
        <v>4.3999999999999997E-2</v>
      </c>
      <c r="Q277" s="7">
        <v>6.42</v>
      </c>
      <c r="R277" s="7">
        <v>0.66</v>
      </c>
      <c r="S277" s="7">
        <v>3.6200000000000003E-2</v>
      </c>
      <c r="T277" s="7">
        <v>3.66</v>
      </c>
      <c r="U277" s="7">
        <v>0.41</v>
      </c>
      <c r="V277" s="7">
        <v>4.3799999999999999E-2</v>
      </c>
      <c r="W277" s="11">
        <f t="shared" si="14"/>
        <v>3.4817142857142862</v>
      </c>
      <c r="X277" s="12">
        <f t="shared" si="15"/>
        <v>1.8353293722822344</v>
      </c>
    </row>
    <row r="278" spans="1:24" x14ac:dyDescent="0.25">
      <c r="A278" s="17" t="s">
        <v>60</v>
      </c>
      <c r="B278" s="7" t="s">
        <v>137</v>
      </c>
      <c r="C278" s="7" t="s">
        <v>138</v>
      </c>
      <c r="D278" s="7" t="s">
        <v>138</v>
      </c>
      <c r="E278" s="7">
        <v>5.8999999999999997E-2</v>
      </c>
      <c r="F278" s="7">
        <v>1.4999999999999999E-2</v>
      </c>
      <c r="G278" s="7">
        <v>2.8199999999999999E-2</v>
      </c>
      <c r="H278" s="7" t="s">
        <v>137</v>
      </c>
      <c r="I278" s="7" t="s">
        <v>138</v>
      </c>
      <c r="J278" s="7" t="s">
        <v>138</v>
      </c>
      <c r="K278" s="7">
        <v>0.19600000000000001</v>
      </c>
      <c r="L278" s="7">
        <v>2.5999999999999999E-2</v>
      </c>
      <c r="M278" s="7">
        <v>2.0899999999999998E-2</v>
      </c>
      <c r="N278" s="7">
        <v>1.1100000000000001</v>
      </c>
      <c r="O278" s="7">
        <v>0.12</v>
      </c>
      <c r="P278" s="7">
        <v>2.3400000000000001E-2</v>
      </c>
      <c r="Q278" s="7" t="s">
        <v>137</v>
      </c>
      <c r="R278" s="7" t="s">
        <v>138</v>
      </c>
      <c r="S278" s="7" t="s">
        <v>138</v>
      </c>
      <c r="T278" s="7" t="s">
        <v>137</v>
      </c>
      <c r="U278" s="7" t="s">
        <v>138</v>
      </c>
      <c r="V278" s="7" t="s">
        <v>138</v>
      </c>
      <c r="W278" s="11">
        <f t="shared" si="14"/>
        <v>0.45500000000000007</v>
      </c>
      <c r="X278" s="12">
        <f t="shared" si="15"/>
        <v>0.571367657467589</v>
      </c>
    </row>
    <row r="279" spans="1:24" x14ac:dyDescent="0.25">
      <c r="A279" s="17" t="s">
        <v>61</v>
      </c>
      <c r="B279" s="7">
        <v>0.48499999999999999</v>
      </c>
      <c r="C279" s="7">
        <v>6.8000000000000005E-2</v>
      </c>
      <c r="D279" s="7">
        <v>2.1600000000000001E-2</v>
      </c>
      <c r="E279" s="7">
        <v>1.67E-2</v>
      </c>
      <c r="F279" s="7">
        <v>6.1000000000000004E-3</v>
      </c>
      <c r="G279" s="7">
        <v>8.5599999999999999E-3</v>
      </c>
      <c r="H279" s="7" t="s">
        <v>137</v>
      </c>
      <c r="I279" s="7" t="s">
        <v>138</v>
      </c>
      <c r="J279" s="7" t="s">
        <v>138</v>
      </c>
      <c r="K279" s="7">
        <v>0.33</v>
      </c>
      <c r="L279" s="7">
        <v>5.8999999999999997E-2</v>
      </c>
      <c r="M279" s="7">
        <v>1.54E-2</v>
      </c>
      <c r="N279" s="7">
        <v>2.46E-2</v>
      </c>
      <c r="O279" s="7">
        <v>8.2000000000000007E-3</v>
      </c>
      <c r="P279" s="7">
        <v>1.04E-2</v>
      </c>
      <c r="Q279" s="7">
        <v>8.4000000000000005E-2</v>
      </c>
      <c r="R279" s="7">
        <v>2.1999999999999999E-2</v>
      </c>
      <c r="S279" s="7">
        <v>1.43E-2</v>
      </c>
      <c r="T279" s="7" t="s">
        <v>137</v>
      </c>
      <c r="U279" s="7" t="s">
        <v>138</v>
      </c>
      <c r="V279" s="7" t="s">
        <v>138</v>
      </c>
      <c r="W279" s="11">
        <f t="shared" si="14"/>
        <v>0.18806</v>
      </c>
      <c r="X279" s="12">
        <f t="shared" si="15"/>
        <v>0.20930374578587932</v>
      </c>
    </row>
    <row r="280" spans="1:24" ht="13.8" thickBot="1" x14ac:dyDescent="0.3">
      <c r="A280" s="18" t="s">
        <v>62</v>
      </c>
      <c r="B280" s="8">
        <v>0.20899999999999999</v>
      </c>
      <c r="C280" s="8">
        <v>2.5000000000000001E-2</v>
      </c>
      <c r="D280" s="8">
        <v>1.7899999999999999E-2</v>
      </c>
      <c r="E280" s="8">
        <v>4.2999999999999997E-2</v>
      </c>
      <c r="F280" s="8">
        <v>9.1999999999999998E-3</v>
      </c>
      <c r="G280" s="8">
        <v>1.1599999999999999E-2</v>
      </c>
      <c r="H280" s="8">
        <v>6.4000000000000001E-2</v>
      </c>
      <c r="I280" s="8">
        <v>1.2E-2</v>
      </c>
      <c r="J280" s="8">
        <v>1.2200000000000001E-2</v>
      </c>
      <c r="K280" s="8" t="s">
        <v>137</v>
      </c>
      <c r="L280" s="8" t="s">
        <v>138</v>
      </c>
      <c r="M280" s="8" t="s">
        <v>138</v>
      </c>
      <c r="N280" s="8">
        <v>1.8599999999999998E-2</v>
      </c>
      <c r="O280" s="8">
        <v>6.4000000000000003E-3</v>
      </c>
      <c r="P280" s="8">
        <v>1.04E-2</v>
      </c>
      <c r="Q280" s="8">
        <v>2.87</v>
      </c>
      <c r="R280" s="8">
        <v>0.44</v>
      </c>
      <c r="S280" s="8">
        <v>1.12E-2</v>
      </c>
      <c r="T280" s="8" t="s">
        <v>137</v>
      </c>
      <c r="U280" s="8" t="s">
        <v>138</v>
      </c>
      <c r="V280" s="8" t="s">
        <v>138</v>
      </c>
      <c r="W280" s="13">
        <f t="shared" si="14"/>
        <v>0.64092000000000005</v>
      </c>
      <c r="X280" s="14">
        <f t="shared" si="15"/>
        <v>1.2482968124608826</v>
      </c>
    </row>
    <row r="281" spans="1:24" ht="13.8" thickBot="1" x14ac:dyDescent="0.3"/>
    <row r="282" spans="1:24" x14ac:dyDescent="0.25">
      <c r="A282" s="9"/>
      <c r="B282" s="6" t="s">
        <v>105</v>
      </c>
      <c r="C282" s="6" t="s">
        <v>63</v>
      </c>
      <c r="D282" s="6" t="s">
        <v>85</v>
      </c>
      <c r="E282" s="6" t="s">
        <v>106</v>
      </c>
      <c r="F282" s="6" t="s">
        <v>63</v>
      </c>
      <c r="G282" s="6" t="s">
        <v>85</v>
      </c>
      <c r="H282" s="6" t="s">
        <v>107</v>
      </c>
      <c r="I282" s="6" t="s">
        <v>63</v>
      </c>
      <c r="J282" s="6" t="s">
        <v>85</v>
      </c>
      <c r="K282" s="6" t="s">
        <v>108</v>
      </c>
      <c r="L282" s="6" t="s">
        <v>63</v>
      </c>
      <c r="M282" s="6" t="s">
        <v>85</v>
      </c>
      <c r="N282" s="6" t="s">
        <v>109</v>
      </c>
      <c r="O282" s="6" t="s">
        <v>63</v>
      </c>
      <c r="P282" s="6" t="s">
        <v>85</v>
      </c>
      <c r="Q282" s="6" t="s">
        <v>110</v>
      </c>
      <c r="R282" s="6" t="s">
        <v>63</v>
      </c>
      <c r="S282" s="6" t="s">
        <v>85</v>
      </c>
      <c r="T282" s="9" t="s">
        <v>139</v>
      </c>
      <c r="U282" s="10" t="s">
        <v>140</v>
      </c>
    </row>
    <row r="283" spans="1:24" x14ac:dyDescent="0.25">
      <c r="A283" s="17" t="s">
        <v>30</v>
      </c>
      <c r="B283" s="7">
        <v>58.2</v>
      </c>
      <c r="C283" s="7">
        <v>6.83</v>
      </c>
      <c r="D283" s="7">
        <v>2.2800000000000001E-2</v>
      </c>
      <c r="E283" s="7">
        <v>52.99</v>
      </c>
      <c r="F283" s="7">
        <v>9.06</v>
      </c>
      <c r="G283" s="7">
        <v>8.4599999999999995E-2</v>
      </c>
      <c r="H283" s="7">
        <v>66.599999999999994</v>
      </c>
      <c r="I283" s="7">
        <v>12.19</v>
      </c>
      <c r="J283" s="7">
        <v>3.61E-2</v>
      </c>
      <c r="K283" s="7">
        <v>43.82</v>
      </c>
      <c r="L283" s="7">
        <v>8.57</v>
      </c>
      <c r="M283" s="7">
        <v>4.9399999999999999E-2</v>
      </c>
      <c r="N283" s="7">
        <v>55.25</v>
      </c>
      <c r="O283" s="7">
        <v>11.52</v>
      </c>
      <c r="P283" s="7">
        <v>4.65E-2</v>
      </c>
      <c r="Q283" s="7">
        <v>65.97</v>
      </c>
      <c r="R283" s="7">
        <v>14.64</v>
      </c>
      <c r="S283" s="7">
        <v>4.3499999999999997E-2</v>
      </c>
      <c r="T283" s="11">
        <f>AVERAGE(B283,E283,H283,K283,N283,Q283)</f>
        <v>57.138333333333343</v>
      </c>
      <c r="U283" s="12">
        <f>STDEV(B283,E283,H283,K283,N283,Q283)</f>
        <v>8.5650578904445034</v>
      </c>
    </row>
    <row r="284" spans="1:24" x14ac:dyDescent="0.25">
      <c r="A284" s="17" t="s">
        <v>31</v>
      </c>
      <c r="B284" s="7">
        <v>316.75</v>
      </c>
      <c r="C284" s="7">
        <v>40.840000000000003</v>
      </c>
      <c r="D284" s="7">
        <v>7.3700000000000002E-2</v>
      </c>
      <c r="E284" s="7">
        <v>373.26</v>
      </c>
      <c r="F284" s="7">
        <v>70.930000000000007</v>
      </c>
      <c r="G284" s="7">
        <v>0.21099999999999999</v>
      </c>
      <c r="H284" s="7">
        <v>446.87</v>
      </c>
      <c r="I284" s="7">
        <v>91.15</v>
      </c>
      <c r="J284" s="7">
        <v>0.126</v>
      </c>
      <c r="K284" s="7">
        <v>374.26</v>
      </c>
      <c r="L284" s="7">
        <v>81.77</v>
      </c>
      <c r="M284" s="7">
        <v>0.10299999999999999</v>
      </c>
      <c r="N284" s="7">
        <v>437.87</v>
      </c>
      <c r="O284" s="7">
        <v>102.26</v>
      </c>
      <c r="P284" s="7">
        <v>0.121</v>
      </c>
      <c r="Q284" s="7">
        <v>479.09</v>
      </c>
      <c r="R284" s="7">
        <v>119.34</v>
      </c>
      <c r="S284" s="7">
        <v>0.106</v>
      </c>
      <c r="T284" s="11">
        <f t="shared" ref="T284:T315" si="16">AVERAGE(B284,E284,H284,K284,N284,Q284)</f>
        <v>404.68333333333339</v>
      </c>
      <c r="U284" s="12">
        <f t="shared" ref="U284:U315" si="17">STDEV(B284,E284,H284,K284,N284,Q284)</f>
        <v>60.104405717606085</v>
      </c>
    </row>
    <row r="285" spans="1:24" x14ac:dyDescent="0.25">
      <c r="A285" s="17" t="s">
        <v>32</v>
      </c>
      <c r="B285" s="7">
        <v>505.5</v>
      </c>
      <c r="C285" s="7">
        <v>59.63</v>
      </c>
      <c r="D285" s="7">
        <v>45.74</v>
      </c>
      <c r="E285" s="7">
        <v>4141.33</v>
      </c>
      <c r="F285" s="7">
        <v>649.49</v>
      </c>
      <c r="G285" s="7">
        <v>93.73</v>
      </c>
      <c r="H285" s="7">
        <v>695.54</v>
      </c>
      <c r="I285" s="7">
        <v>118.83</v>
      </c>
      <c r="J285" s="7">
        <v>56.45</v>
      </c>
      <c r="K285" s="7">
        <v>675.87</v>
      </c>
      <c r="L285" s="7">
        <v>124</v>
      </c>
      <c r="M285" s="7">
        <v>63.21</v>
      </c>
      <c r="N285" s="7">
        <v>719.59</v>
      </c>
      <c r="O285" s="7">
        <v>140.56</v>
      </c>
      <c r="P285" s="7">
        <v>72.239999999999995</v>
      </c>
      <c r="Q285" s="7">
        <v>675.87</v>
      </c>
      <c r="R285" s="7">
        <v>140.12</v>
      </c>
      <c r="S285" s="7">
        <v>64.739999999999995</v>
      </c>
      <c r="T285" s="11">
        <f t="shared" si="16"/>
        <v>1235.6166666666666</v>
      </c>
      <c r="U285" s="12">
        <f t="shared" si="17"/>
        <v>1425.5412523482678</v>
      </c>
    </row>
    <row r="286" spans="1:24" x14ac:dyDescent="0.25">
      <c r="A286" s="17" t="s">
        <v>33</v>
      </c>
      <c r="B286" s="7">
        <v>1.44</v>
      </c>
      <c r="C286" s="7">
        <v>0.25</v>
      </c>
      <c r="D286" s="7">
        <v>2.5700000000000001E-2</v>
      </c>
      <c r="E286" s="7">
        <v>1.26</v>
      </c>
      <c r="F286" s="7">
        <v>0.32</v>
      </c>
      <c r="G286" s="7">
        <v>5.8700000000000002E-2</v>
      </c>
      <c r="H286" s="7">
        <v>1.76</v>
      </c>
      <c r="I286" s="7">
        <v>0.48</v>
      </c>
      <c r="J286" s="7">
        <v>3.7999999999999999E-2</v>
      </c>
      <c r="K286" s="7">
        <v>1.29</v>
      </c>
      <c r="L286" s="7">
        <v>0.38</v>
      </c>
      <c r="M286" s="7">
        <v>4.07E-2</v>
      </c>
      <c r="N286" s="7">
        <v>1.18</v>
      </c>
      <c r="O286" s="7">
        <v>0.37</v>
      </c>
      <c r="P286" s="7">
        <v>4.6100000000000002E-2</v>
      </c>
      <c r="Q286" s="7">
        <v>1.68</v>
      </c>
      <c r="R286" s="7">
        <v>0.56000000000000005</v>
      </c>
      <c r="S286" s="7">
        <v>4.02E-2</v>
      </c>
      <c r="T286" s="11">
        <f t="shared" si="16"/>
        <v>1.4349999999999998</v>
      </c>
      <c r="U286" s="12">
        <f t="shared" si="17"/>
        <v>0.23763417262675038</v>
      </c>
    </row>
    <row r="287" spans="1:24" x14ac:dyDescent="0.25">
      <c r="A287" s="17" t="s">
        <v>34</v>
      </c>
      <c r="B287" s="7">
        <v>295.08999999999997</v>
      </c>
      <c r="C287" s="7">
        <v>36.14</v>
      </c>
      <c r="D287" s="7">
        <v>0.31900000000000001</v>
      </c>
      <c r="E287" s="7">
        <v>328.42</v>
      </c>
      <c r="F287" s="7">
        <v>59.22</v>
      </c>
      <c r="G287" s="7">
        <v>0.68100000000000005</v>
      </c>
      <c r="H287" s="7">
        <v>519.87</v>
      </c>
      <c r="I287" s="7">
        <v>100.48</v>
      </c>
      <c r="J287" s="7">
        <v>0.46300000000000002</v>
      </c>
      <c r="K287" s="7">
        <v>328.23</v>
      </c>
      <c r="L287" s="7">
        <v>68</v>
      </c>
      <c r="M287" s="7">
        <v>0.59199999999999997</v>
      </c>
      <c r="N287" s="7">
        <v>563.77</v>
      </c>
      <c r="O287" s="7">
        <v>124.82</v>
      </c>
      <c r="P287" s="7">
        <v>0.59899999999999998</v>
      </c>
      <c r="Q287" s="7">
        <v>474.03</v>
      </c>
      <c r="R287" s="7">
        <v>112</v>
      </c>
      <c r="S287" s="7">
        <v>0.58899999999999997</v>
      </c>
      <c r="T287" s="11">
        <f t="shared" si="16"/>
        <v>418.23499999999996</v>
      </c>
      <c r="U287" s="12">
        <f t="shared" si="17"/>
        <v>114.8525287052925</v>
      </c>
    </row>
    <row r="288" spans="1:24" x14ac:dyDescent="0.25">
      <c r="A288" s="17" t="s">
        <v>35</v>
      </c>
      <c r="B288" s="7">
        <v>479.59</v>
      </c>
      <c r="C288" s="7">
        <v>43.11</v>
      </c>
      <c r="D288" s="7">
        <v>2.12E-2</v>
      </c>
      <c r="E288" s="7">
        <v>331.67</v>
      </c>
      <c r="F288" s="7">
        <v>43.03</v>
      </c>
      <c r="G288" s="7">
        <v>4.6399999999999997E-2</v>
      </c>
      <c r="H288" s="7">
        <v>372.11</v>
      </c>
      <c r="I288" s="7">
        <v>51.7</v>
      </c>
      <c r="J288" s="7">
        <v>2.9100000000000001E-2</v>
      </c>
      <c r="K288" s="7">
        <v>382.37</v>
      </c>
      <c r="L288" s="7">
        <v>56.8</v>
      </c>
      <c r="M288" s="7">
        <v>3.3300000000000003E-2</v>
      </c>
      <c r="N288" s="7">
        <v>593.79999999999995</v>
      </c>
      <c r="O288" s="7">
        <v>94.14</v>
      </c>
      <c r="P288" s="7">
        <v>3.61E-2</v>
      </c>
      <c r="Q288" s="7">
        <v>385.13</v>
      </c>
      <c r="R288" s="7">
        <v>65.069999999999993</v>
      </c>
      <c r="S288" s="7">
        <v>3.6700000000000003E-2</v>
      </c>
      <c r="T288" s="11">
        <f t="shared" si="16"/>
        <v>424.11166666666668</v>
      </c>
      <c r="U288" s="12">
        <f t="shared" si="17"/>
        <v>96.315676899799954</v>
      </c>
    </row>
    <row r="289" spans="1:21" x14ac:dyDescent="0.25">
      <c r="A289" s="17" t="s">
        <v>36</v>
      </c>
      <c r="B289" s="7">
        <v>5.62</v>
      </c>
      <c r="C289" s="7">
        <v>0.78</v>
      </c>
      <c r="D289" s="7">
        <v>1.1100000000000001</v>
      </c>
      <c r="E289" s="7">
        <v>3.15</v>
      </c>
      <c r="F289" s="7">
        <v>1.0900000000000001</v>
      </c>
      <c r="G289" s="7">
        <v>2.19</v>
      </c>
      <c r="H289" s="7">
        <v>2.9</v>
      </c>
      <c r="I289" s="7">
        <v>0.71</v>
      </c>
      <c r="J289" s="7">
        <v>1.3</v>
      </c>
      <c r="K289" s="7">
        <v>3.98</v>
      </c>
      <c r="L289" s="7">
        <v>0.91</v>
      </c>
      <c r="M289" s="7">
        <v>1.44</v>
      </c>
      <c r="N289" s="7">
        <v>9.08</v>
      </c>
      <c r="O289" s="7">
        <v>1.77</v>
      </c>
      <c r="P289" s="7">
        <v>1.67</v>
      </c>
      <c r="Q289" s="7">
        <v>2.75</v>
      </c>
      <c r="R289" s="7">
        <v>0.82</v>
      </c>
      <c r="S289" s="7">
        <v>1.54</v>
      </c>
      <c r="T289" s="11">
        <f t="shared" si="16"/>
        <v>4.58</v>
      </c>
      <c r="U289" s="12">
        <f t="shared" si="17"/>
        <v>2.44572279704794</v>
      </c>
    </row>
    <row r="290" spans="1:21" x14ac:dyDescent="0.25">
      <c r="A290" s="17" t="s">
        <v>37</v>
      </c>
      <c r="B290" s="7">
        <v>1704.62</v>
      </c>
      <c r="C290" s="7">
        <v>135.61000000000001</v>
      </c>
      <c r="D290" s="7">
        <v>0.217</v>
      </c>
      <c r="E290" s="7">
        <v>1526.36</v>
      </c>
      <c r="F290" s="7">
        <v>173.78</v>
      </c>
      <c r="G290" s="7">
        <v>0.45700000000000002</v>
      </c>
      <c r="H290" s="7">
        <v>1814.83</v>
      </c>
      <c r="I290" s="7">
        <v>221.15</v>
      </c>
      <c r="J290" s="7">
        <v>0.28799999999999998</v>
      </c>
      <c r="K290" s="7">
        <v>1508.55</v>
      </c>
      <c r="L290" s="7">
        <v>196.49</v>
      </c>
      <c r="M290" s="7">
        <v>0.29699999999999999</v>
      </c>
      <c r="N290" s="7">
        <v>1406.03</v>
      </c>
      <c r="O290" s="7">
        <v>195.48</v>
      </c>
      <c r="P290" s="7">
        <v>0.34</v>
      </c>
      <c r="Q290" s="7">
        <v>1838.24</v>
      </c>
      <c r="R290" s="7">
        <v>272.42</v>
      </c>
      <c r="S290" s="7">
        <v>0.30499999999999999</v>
      </c>
      <c r="T290" s="11">
        <f t="shared" si="16"/>
        <v>1633.1049999999998</v>
      </c>
      <c r="U290" s="12">
        <f t="shared" si="17"/>
        <v>178.15175427146377</v>
      </c>
    </row>
    <row r="291" spans="1:21" x14ac:dyDescent="0.25">
      <c r="A291" s="17" t="s">
        <v>38</v>
      </c>
      <c r="B291" s="7">
        <v>2.46</v>
      </c>
      <c r="C291" s="7">
        <v>0.21</v>
      </c>
      <c r="D291" s="7">
        <v>1.7000000000000001E-2</v>
      </c>
      <c r="E291" s="7">
        <v>0.56299999999999994</v>
      </c>
      <c r="F291" s="7">
        <v>0.08</v>
      </c>
      <c r="G291" s="7">
        <v>3.5700000000000003E-2</v>
      </c>
      <c r="H291" s="7">
        <v>2.8</v>
      </c>
      <c r="I291" s="7">
        <v>0.37</v>
      </c>
      <c r="J291" s="7">
        <v>1.41E-2</v>
      </c>
      <c r="K291" s="7">
        <v>1.35</v>
      </c>
      <c r="L291" s="7">
        <v>0.19</v>
      </c>
      <c r="M291" s="7">
        <v>2.2599999999999999E-2</v>
      </c>
      <c r="N291" s="7">
        <v>8.75</v>
      </c>
      <c r="O291" s="7">
        <v>1.29</v>
      </c>
      <c r="P291" s="7">
        <v>2.24E-2</v>
      </c>
      <c r="Q291" s="7">
        <v>2.62</v>
      </c>
      <c r="R291" s="7">
        <v>0.42</v>
      </c>
      <c r="S291" s="7">
        <v>2.0400000000000001E-2</v>
      </c>
      <c r="T291" s="11">
        <f t="shared" si="16"/>
        <v>3.0905</v>
      </c>
      <c r="U291" s="12">
        <f t="shared" si="17"/>
        <v>2.9034747286656386</v>
      </c>
    </row>
    <row r="292" spans="1:21" x14ac:dyDescent="0.25">
      <c r="A292" s="17" t="s">
        <v>39</v>
      </c>
      <c r="B292" s="7">
        <v>55.49</v>
      </c>
      <c r="C292" s="7">
        <v>5.57</v>
      </c>
      <c r="D292" s="7">
        <v>4.5600000000000002E-2</v>
      </c>
      <c r="E292" s="7">
        <v>50.09</v>
      </c>
      <c r="F292" s="7">
        <v>7.32</v>
      </c>
      <c r="G292" s="7">
        <v>0.125</v>
      </c>
      <c r="H292" s="7">
        <v>38.35</v>
      </c>
      <c r="I292" s="7">
        <v>5.99</v>
      </c>
      <c r="J292" s="7">
        <v>6.6699999999999995E-2</v>
      </c>
      <c r="K292" s="7">
        <v>47.05</v>
      </c>
      <c r="L292" s="7">
        <v>7.87</v>
      </c>
      <c r="M292" s="7">
        <v>0.107</v>
      </c>
      <c r="N292" s="7">
        <v>51.25</v>
      </c>
      <c r="O292" s="7">
        <v>9.17</v>
      </c>
      <c r="P292" s="7">
        <v>0.13</v>
      </c>
      <c r="Q292" s="7">
        <v>35.619999999999997</v>
      </c>
      <c r="R292" s="7">
        <v>6.81</v>
      </c>
      <c r="S292" s="7">
        <v>6.6199999999999995E-2</v>
      </c>
      <c r="T292" s="11">
        <f t="shared" si="16"/>
        <v>46.308333333333337</v>
      </c>
      <c r="U292" s="12">
        <f t="shared" si="17"/>
        <v>7.7607948476084987</v>
      </c>
    </row>
    <row r="293" spans="1:21" x14ac:dyDescent="0.25">
      <c r="A293" s="17" t="s">
        <v>40</v>
      </c>
      <c r="B293" s="7">
        <v>0.30499999999999999</v>
      </c>
      <c r="C293" s="7">
        <v>7.0999999999999994E-2</v>
      </c>
      <c r="D293" s="7">
        <v>8.6599999999999996E-2</v>
      </c>
      <c r="E293" s="7">
        <v>0.22</v>
      </c>
      <c r="F293" s="7">
        <v>0.11</v>
      </c>
      <c r="G293" s="7">
        <v>0.20100000000000001</v>
      </c>
      <c r="H293" s="7">
        <v>7.62</v>
      </c>
      <c r="I293" s="7">
        <v>1.53</v>
      </c>
      <c r="J293" s="7">
        <v>0.13500000000000001</v>
      </c>
      <c r="K293" s="7">
        <v>0.26400000000000001</v>
      </c>
      <c r="L293" s="7">
        <v>8.8999999999999996E-2</v>
      </c>
      <c r="M293" s="7">
        <v>0.127</v>
      </c>
      <c r="N293" s="7" t="s">
        <v>137</v>
      </c>
      <c r="O293" s="7" t="s">
        <v>138</v>
      </c>
      <c r="P293" s="7" t="s">
        <v>138</v>
      </c>
      <c r="Q293" s="7">
        <v>0.75</v>
      </c>
      <c r="R293" s="7">
        <v>0.2</v>
      </c>
      <c r="S293" s="7">
        <v>0.11600000000000001</v>
      </c>
      <c r="T293" s="11">
        <f t="shared" si="16"/>
        <v>1.8317999999999999</v>
      </c>
      <c r="U293" s="12">
        <f t="shared" si="17"/>
        <v>3.2427058454321758</v>
      </c>
    </row>
    <row r="294" spans="1:21" x14ac:dyDescent="0.25">
      <c r="A294" s="17" t="s">
        <v>41</v>
      </c>
      <c r="B294" s="7">
        <v>33.67</v>
      </c>
      <c r="C294" s="7">
        <v>7.77</v>
      </c>
      <c r="D294" s="7">
        <v>0.14399999999999999</v>
      </c>
      <c r="E294" s="7">
        <v>32.82</v>
      </c>
      <c r="F294" s="7">
        <v>11</v>
      </c>
      <c r="G294" s="7">
        <v>0.372</v>
      </c>
      <c r="H294" s="7">
        <v>35.619999999999997</v>
      </c>
      <c r="I294" s="7">
        <v>12.72</v>
      </c>
      <c r="J294" s="7">
        <v>0.23899999999999999</v>
      </c>
      <c r="K294" s="7">
        <v>26.86</v>
      </c>
      <c r="L294" s="7">
        <v>10.23</v>
      </c>
      <c r="M294" s="7">
        <v>0.28799999999999998</v>
      </c>
      <c r="N294" s="7">
        <v>32.14</v>
      </c>
      <c r="O294" s="7">
        <v>13</v>
      </c>
      <c r="P294" s="7">
        <v>0.27800000000000002</v>
      </c>
      <c r="Q294" s="7">
        <v>36.32</v>
      </c>
      <c r="R294" s="7">
        <v>15.57</v>
      </c>
      <c r="S294" s="7">
        <v>0.23100000000000001</v>
      </c>
      <c r="T294" s="11">
        <f t="shared" si="16"/>
        <v>32.905000000000001</v>
      </c>
      <c r="U294" s="12">
        <f t="shared" si="17"/>
        <v>3.3690696045050776</v>
      </c>
    </row>
    <row r="295" spans="1:21" x14ac:dyDescent="0.25">
      <c r="A295" s="17" t="s">
        <v>42</v>
      </c>
      <c r="B295" s="7">
        <v>28.69</v>
      </c>
      <c r="C295" s="7">
        <v>1.92</v>
      </c>
      <c r="D295" s="7">
        <v>1.6E-2</v>
      </c>
      <c r="E295" s="7">
        <v>28.16</v>
      </c>
      <c r="F295" s="7">
        <v>2.64</v>
      </c>
      <c r="G295" s="7">
        <v>5.3199999999999997E-2</v>
      </c>
      <c r="H295" s="7">
        <v>29.7</v>
      </c>
      <c r="I295" s="7">
        <v>2.96</v>
      </c>
      <c r="J295" s="7">
        <v>2.9100000000000001E-2</v>
      </c>
      <c r="K295" s="7">
        <v>29.24</v>
      </c>
      <c r="L295" s="7">
        <v>3.11</v>
      </c>
      <c r="M295" s="7">
        <v>3.4700000000000002E-2</v>
      </c>
      <c r="N295" s="7">
        <v>28.26</v>
      </c>
      <c r="O295" s="7">
        <v>3.21</v>
      </c>
      <c r="P295" s="7">
        <v>3.5400000000000001E-2</v>
      </c>
      <c r="Q295" s="7">
        <v>31.77</v>
      </c>
      <c r="R295" s="7">
        <v>3.84</v>
      </c>
      <c r="S295" s="7">
        <v>2.2800000000000001E-2</v>
      </c>
      <c r="T295" s="11">
        <f t="shared" si="16"/>
        <v>29.303333333333331</v>
      </c>
      <c r="U295" s="12">
        <f t="shared" si="17"/>
        <v>1.3429619006757656</v>
      </c>
    </row>
    <row r="296" spans="1:21" x14ac:dyDescent="0.25">
      <c r="A296" s="17" t="s">
        <v>43</v>
      </c>
      <c r="B296" s="7" t="s">
        <v>137</v>
      </c>
      <c r="C296" s="7" t="s">
        <v>138</v>
      </c>
      <c r="D296" s="7" t="s">
        <v>138</v>
      </c>
      <c r="E296" s="7">
        <v>1.62</v>
      </c>
      <c r="F296" s="7">
        <v>0.71</v>
      </c>
      <c r="G296" s="7">
        <v>1.45</v>
      </c>
      <c r="H296" s="7" t="s">
        <v>137</v>
      </c>
      <c r="I296" s="7" t="s">
        <v>138</v>
      </c>
      <c r="J296" s="7" t="s">
        <v>138</v>
      </c>
      <c r="K296" s="7" t="s">
        <v>137</v>
      </c>
      <c r="L296" s="7" t="s">
        <v>138</v>
      </c>
      <c r="M296" s="7" t="s">
        <v>138</v>
      </c>
      <c r="N296" s="7" t="s">
        <v>137</v>
      </c>
      <c r="O296" s="7" t="s">
        <v>138</v>
      </c>
      <c r="P296" s="7" t="s">
        <v>138</v>
      </c>
      <c r="Q296" s="7" t="s">
        <v>137</v>
      </c>
      <c r="R296" s="7" t="s">
        <v>138</v>
      </c>
      <c r="S296" s="7" t="s">
        <v>138</v>
      </c>
      <c r="T296" s="11">
        <f t="shared" si="16"/>
        <v>1.62</v>
      </c>
      <c r="U296" s="12" t="s">
        <v>138</v>
      </c>
    </row>
    <row r="297" spans="1:21" x14ac:dyDescent="0.25">
      <c r="A297" s="17" t="s">
        <v>44</v>
      </c>
      <c r="B297" s="7">
        <v>1.0800000000000001E-2</v>
      </c>
      <c r="C297" s="7">
        <v>5.7999999999999996E-3</v>
      </c>
      <c r="D297" s="7">
        <v>9.7699999999999992E-3</v>
      </c>
      <c r="E297" s="7" t="s">
        <v>137</v>
      </c>
      <c r="F297" s="7" t="s">
        <v>138</v>
      </c>
      <c r="G297" s="7" t="s">
        <v>138</v>
      </c>
      <c r="H297" s="7">
        <v>0.20100000000000001</v>
      </c>
      <c r="I297" s="7">
        <v>6.0999999999999999E-2</v>
      </c>
      <c r="J297" s="7">
        <v>1.52E-2</v>
      </c>
      <c r="K297" s="7">
        <v>0.14499999999999999</v>
      </c>
      <c r="L297" s="7">
        <v>4.7E-2</v>
      </c>
      <c r="M297" s="7">
        <v>1.2999999999999999E-2</v>
      </c>
      <c r="N297" s="7" t="s">
        <v>137</v>
      </c>
      <c r="O297" s="7" t="s">
        <v>138</v>
      </c>
      <c r="P297" s="7" t="s">
        <v>138</v>
      </c>
      <c r="Q297" s="7" t="s">
        <v>137</v>
      </c>
      <c r="R297" s="7" t="s">
        <v>138</v>
      </c>
      <c r="S297" s="7" t="s">
        <v>138</v>
      </c>
      <c r="T297" s="11">
        <f t="shared" si="16"/>
        <v>0.11893333333333334</v>
      </c>
      <c r="U297" s="12">
        <f t="shared" si="17"/>
        <v>9.7742587101699613E-2</v>
      </c>
    </row>
    <row r="298" spans="1:21" x14ac:dyDescent="0.25">
      <c r="A298" s="17" t="s">
        <v>45</v>
      </c>
      <c r="B298" s="7">
        <v>3.5999999999999997E-2</v>
      </c>
      <c r="C298" s="7">
        <v>1.4E-2</v>
      </c>
      <c r="D298" s="7">
        <v>1.89E-2</v>
      </c>
      <c r="E298" s="7">
        <v>15.47</v>
      </c>
      <c r="F298" s="7">
        <v>5.09</v>
      </c>
      <c r="G298" s="7">
        <v>4.7199999999999999E-2</v>
      </c>
      <c r="H298" s="7">
        <v>2.4E-2</v>
      </c>
      <c r="I298" s="7">
        <v>1.2E-2</v>
      </c>
      <c r="J298" s="7">
        <v>1.43E-2</v>
      </c>
      <c r="K298" s="7">
        <v>16.07</v>
      </c>
      <c r="L298" s="7">
        <v>6.09</v>
      </c>
      <c r="M298" s="7">
        <v>0</v>
      </c>
      <c r="N298" s="7" t="s">
        <v>137</v>
      </c>
      <c r="O298" s="7" t="s">
        <v>138</v>
      </c>
      <c r="P298" s="7" t="s">
        <v>138</v>
      </c>
      <c r="Q298" s="7">
        <v>0.03</v>
      </c>
      <c r="R298" s="7">
        <v>1.6E-2</v>
      </c>
      <c r="S298" s="7">
        <v>1.6799999999999999E-2</v>
      </c>
      <c r="T298" s="11">
        <f t="shared" si="16"/>
        <v>6.3260000000000005</v>
      </c>
      <c r="U298" s="12">
        <f t="shared" si="17"/>
        <v>8.6237635635492698</v>
      </c>
    </row>
    <row r="299" spans="1:21" x14ac:dyDescent="0.25">
      <c r="A299" s="17" t="s">
        <v>46</v>
      </c>
      <c r="B299" s="7" t="s">
        <v>137</v>
      </c>
      <c r="C299" s="7" t="s">
        <v>138</v>
      </c>
      <c r="D299" s="7" t="s">
        <v>138</v>
      </c>
      <c r="E299" s="7" t="s">
        <v>137</v>
      </c>
      <c r="F299" s="7" t="s">
        <v>138</v>
      </c>
      <c r="G299" s="7" t="s">
        <v>138</v>
      </c>
      <c r="H299" s="7" t="s">
        <v>137</v>
      </c>
      <c r="I299" s="7" t="s">
        <v>138</v>
      </c>
      <c r="J299" s="7" t="s">
        <v>138</v>
      </c>
      <c r="K299" s="7" t="s">
        <v>137</v>
      </c>
      <c r="L299" s="7" t="s">
        <v>138</v>
      </c>
      <c r="M299" s="7" t="s">
        <v>138</v>
      </c>
      <c r="N299" s="7" t="s">
        <v>137</v>
      </c>
      <c r="O299" s="7" t="s">
        <v>138</v>
      </c>
      <c r="P299" s="7" t="s">
        <v>138</v>
      </c>
      <c r="Q299" s="7" t="s">
        <v>137</v>
      </c>
      <c r="R299" s="7" t="s">
        <v>138</v>
      </c>
      <c r="S299" s="7" t="s">
        <v>138</v>
      </c>
      <c r="T299" s="11" t="s">
        <v>138</v>
      </c>
      <c r="U299" s="12" t="s">
        <v>138</v>
      </c>
    </row>
    <row r="300" spans="1:21" x14ac:dyDescent="0.25">
      <c r="A300" s="17" t="s">
        <v>47</v>
      </c>
      <c r="B300" s="7">
        <v>0.24</v>
      </c>
      <c r="C300" s="7">
        <v>4.5999999999999999E-2</v>
      </c>
      <c r="D300" s="7">
        <v>4.0399999999999998E-2</v>
      </c>
      <c r="E300" s="7">
        <v>26.02</v>
      </c>
      <c r="F300" s="7">
        <v>3.87</v>
      </c>
      <c r="G300" s="7">
        <v>0</v>
      </c>
      <c r="H300" s="7">
        <v>0.34200000000000003</v>
      </c>
      <c r="I300" s="7">
        <v>6.9000000000000006E-2</v>
      </c>
      <c r="J300" s="7">
        <v>4.1200000000000001E-2</v>
      </c>
      <c r="K300" s="7">
        <v>0.56000000000000005</v>
      </c>
      <c r="L300" s="7">
        <v>0.11</v>
      </c>
      <c r="M300" s="7">
        <v>4.0300000000000002E-2</v>
      </c>
      <c r="N300" s="7">
        <v>0.17799999999999999</v>
      </c>
      <c r="O300" s="7">
        <v>5.0999999999999997E-2</v>
      </c>
      <c r="P300" s="7">
        <v>6.5000000000000002E-2</v>
      </c>
      <c r="Q300" s="7">
        <v>0.35699999999999998</v>
      </c>
      <c r="R300" s="7">
        <v>8.4000000000000005E-2</v>
      </c>
      <c r="S300" s="7">
        <v>6.8199999999999997E-2</v>
      </c>
      <c r="T300" s="11">
        <f t="shared" si="16"/>
        <v>4.6161666666666656</v>
      </c>
      <c r="U300" s="12">
        <f t="shared" si="17"/>
        <v>10.48650302849652</v>
      </c>
    </row>
    <row r="301" spans="1:21" x14ac:dyDescent="0.25">
      <c r="A301" s="17" t="s">
        <v>48</v>
      </c>
      <c r="B301" s="7" t="s">
        <v>137</v>
      </c>
      <c r="C301" s="7" t="s">
        <v>138</v>
      </c>
      <c r="D301" s="7" t="s">
        <v>138</v>
      </c>
      <c r="E301" s="7">
        <v>0.10299999999999999</v>
      </c>
      <c r="F301" s="7">
        <v>4.1000000000000002E-2</v>
      </c>
      <c r="G301" s="7">
        <v>5.8799999999999998E-2</v>
      </c>
      <c r="H301" s="7" t="s">
        <v>137</v>
      </c>
      <c r="I301" s="7" t="s">
        <v>138</v>
      </c>
      <c r="J301" s="7" t="s">
        <v>138</v>
      </c>
      <c r="K301" s="7" t="s">
        <v>137</v>
      </c>
      <c r="L301" s="7" t="s">
        <v>138</v>
      </c>
      <c r="M301" s="7" t="s">
        <v>138</v>
      </c>
      <c r="N301" s="7" t="s">
        <v>137</v>
      </c>
      <c r="O301" s="7" t="s">
        <v>138</v>
      </c>
      <c r="P301" s="7" t="s">
        <v>138</v>
      </c>
      <c r="Q301" s="7" t="s">
        <v>137</v>
      </c>
      <c r="R301" s="7" t="s">
        <v>138</v>
      </c>
      <c r="S301" s="7" t="s">
        <v>138</v>
      </c>
      <c r="T301" s="11">
        <f t="shared" si="16"/>
        <v>0.10299999999999999</v>
      </c>
      <c r="U301" s="12" t="s">
        <v>138</v>
      </c>
    </row>
    <row r="302" spans="1:21" x14ac:dyDescent="0.25">
      <c r="A302" s="17" t="s">
        <v>49</v>
      </c>
      <c r="B302" s="7" t="s">
        <v>137</v>
      </c>
      <c r="C302" s="7" t="s">
        <v>138</v>
      </c>
      <c r="D302" s="7" t="s">
        <v>138</v>
      </c>
      <c r="E302" s="7" t="s">
        <v>137</v>
      </c>
      <c r="F302" s="7" t="s">
        <v>138</v>
      </c>
      <c r="G302" s="7" t="s">
        <v>138</v>
      </c>
      <c r="H302" s="7" t="s">
        <v>137</v>
      </c>
      <c r="I302" s="7" t="s">
        <v>138</v>
      </c>
      <c r="J302" s="7" t="s">
        <v>138</v>
      </c>
      <c r="K302" s="7" t="s">
        <v>137</v>
      </c>
      <c r="L302" s="7" t="s">
        <v>138</v>
      </c>
      <c r="M302" s="7" t="s">
        <v>138</v>
      </c>
      <c r="N302" s="7" t="s">
        <v>137</v>
      </c>
      <c r="O302" s="7" t="s">
        <v>138</v>
      </c>
      <c r="P302" s="7" t="s">
        <v>138</v>
      </c>
      <c r="Q302" s="7" t="s">
        <v>137</v>
      </c>
      <c r="R302" s="7" t="s">
        <v>138</v>
      </c>
      <c r="S302" s="7" t="s">
        <v>138</v>
      </c>
      <c r="T302" s="11" t="s">
        <v>138</v>
      </c>
      <c r="U302" s="12" t="s">
        <v>138</v>
      </c>
    </row>
    <row r="303" spans="1:21" x14ac:dyDescent="0.25">
      <c r="A303" s="17" t="s">
        <v>50</v>
      </c>
      <c r="B303" s="7">
        <v>1.5800000000000002E-2</v>
      </c>
      <c r="C303" s="7">
        <v>5.4000000000000003E-3</v>
      </c>
      <c r="D303" s="7">
        <v>7.9699999999999997E-3</v>
      </c>
      <c r="E303" s="7" t="s">
        <v>137</v>
      </c>
      <c r="F303" s="7" t="s">
        <v>138</v>
      </c>
      <c r="G303" s="7" t="s">
        <v>138</v>
      </c>
      <c r="H303" s="7">
        <v>2.3599999999999999E-2</v>
      </c>
      <c r="I303" s="7">
        <v>7.4999999999999997E-3</v>
      </c>
      <c r="J303" s="7">
        <v>1.32E-2</v>
      </c>
      <c r="K303" s="7">
        <v>0.54</v>
      </c>
      <c r="L303" s="7">
        <v>7.8E-2</v>
      </c>
      <c r="M303" s="7">
        <v>1.14E-2</v>
      </c>
      <c r="N303" s="7" t="s">
        <v>137</v>
      </c>
      <c r="O303" s="7" t="s">
        <v>138</v>
      </c>
      <c r="P303" s="7" t="s">
        <v>138</v>
      </c>
      <c r="Q303" s="7">
        <v>2.3300000000000001E-2</v>
      </c>
      <c r="R303" s="7">
        <v>7.1999999999999998E-3</v>
      </c>
      <c r="S303" s="7">
        <v>1.0999999999999999E-2</v>
      </c>
      <c r="T303" s="11">
        <f t="shared" si="16"/>
        <v>0.150675</v>
      </c>
      <c r="U303" s="12">
        <f t="shared" si="17"/>
        <v>0.25957508066068286</v>
      </c>
    </row>
    <row r="304" spans="1:21" x14ac:dyDescent="0.25">
      <c r="A304" s="17" t="s">
        <v>51</v>
      </c>
      <c r="B304" s="7">
        <v>1.1499999999999999</v>
      </c>
      <c r="C304" s="7">
        <v>0.15</v>
      </c>
      <c r="D304" s="7">
        <v>0.111</v>
      </c>
      <c r="E304" s="7">
        <v>1.1599999999999999</v>
      </c>
      <c r="F304" s="7">
        <v>0.24</v>
      </c>
      <c r="G304" s="7">
        <v>0.22600000000000001</v>
      </c>
      <c r="H304" s="7">
        <v>1.26</v>
      </c>
      <c r="I304" s="7">
        <v>0.24</v>
      </c>
      <c r="J304" s="7">
        <v>0.13700000000000001</v>
      </c>
      <c r="K304" s="7">
        <v>0.99</v>
      </c>
      <c r="L304" s="7">
        <v>0.21</v>
      </c>
      <c r="M304" s="7">
        <v>0.159</v>
      </c>
      <c r="N304" s="7">
        <v>0.87</v>
      </c>
      <c r="O304" s="7">
        <v>0.2</v>
      </c>
      <c r="P304" s="7">
        <v>0.17399999999999999</v>
      </c>
      <c r="Q304" s="7">
        <v>1.2</v>
      </c>
      <c r="R304" s="7">
        <v>0.28000000000000003</v>
      </c>
      <c r="S304" s="7">
        <v>0.157</v>
      </c>
      <c r="T304" s="11">
        <f t="shared" si="16"/>
        <v>1.105</v>
      </c>
      <c r="U304" s="12">
        <f t="shared" si="17"/>
        <v>0.14597945060863962</v>
      </c>
    </row>
    <row r="305" spans="1:21" x14ac:dyDescent="0.25">
      <c r="A305" s="17" t="s">
        <v>52</v>
      </c>
      <c r="B305" s="7" t="s">
        <v>137</v>
      </c>
      <c r="C305" s="7" t="s">
        <v>138</v>
      </c>
      <c r="D305" s="7" t="s">
        <v>138</v>
      </c>
      <c r="E305" s="7" t="s">
        <v>137</v>
      </c>
      <c r="F305" s="7" t="s">
        <v>138</v>
      </c>
      <c r="G305" s="7" t="s">
        <v>138</v>
      </c>
      <c r="H305" s="7">
        <v>2.09</v>
      </c>
      <c r="I305" s="7">
        <v>0.4</v>
      </c>
      <c r="J305" s="7">
        <v>9.2499999999999999E-2</v>
      </c>
      <c r="K305" s="7" t="s">
        <v>137</v>
      </c>
      <c r="L305" s="7" t="s">
        <v>138</v>
      </c>
      <c r="M305" s="7" t="s">
        <v>138</v>
      </c>
      <c r="N305" s="7" t="s">
        <v>137</v>
      </c>
      <c r="O305" s="7" t="s">
        <v>138</v>
      </c>
      <c r="P305" s="7" t="s">
        <v>138</v>
      </c>
      <c r="Q305" s="7" t="s">
        <v>137</v>
      </c>
      <c r="R305" s="7" t="s">
        <v>138</v>
      </c>
      <c r="S305" s="7" t="s">
        <v>138</v>
      </c>
      <c r="T305" s="11">
        <f t="shared" si="16"/>
        <v>2.09</v>
      </c>
      <c r="U305" s="12" t="s">
        <v>138</v>
      </c>
    </row>
    <row r="306" spans="1:21" x14ac:dyDescent="0.25">
      <c r="A306" s="17" t="s">
        <v>53</v>
      </c>
      <c r="B306" s="7" t="s">
        <v>137</v>
      </c>
      <c r="C306" s="7" t="s">
        <v>138</v>
      </c>
      <c r="D306" s="7" t="s">
        <v>138</v>
      </c>
      <c r="E306" s="7" t="s">
        <v>137</v>
      </c>
      <c r="F306" s="7" t="s">
        <v>138</v>
      </c>
      <c r="G306" s="7" t="s">
        <v>138</v>
      </c>
      <c r="H306" s="7">
        <v>0.26200000000000001</v>
      </c>
      <c r="I306" s="7">
        <v>7.0999999999999994E-2</v>
      </c>
      <c r="J306" s="7">
        <v>6.0200000000000002E-3</v>
      </c>
      <c r="K306" s="7">
        <v>6.9000000000000006E-2</v>
      </c>
      <c r="L306" s="7">
        <v>2.1000000000000001E-2</v>
      </c>
      <c r="M306" s="7">
        <v>8.7899999999999992E-3</v>
      </c>
      <c r="N306" s="7">
        <v>0.27900000000000003</v>
      </c>
      <c r="O306" s="7">
        <v>8.5999999999999993E-2</v>
      </c>
      <c r="P306" s="7">
        <v>7.7799999999999996E-3</v>
      </c>
      <c r="Q306" s="7" t="s">
        <v>137</v>
      </c>
      <c r="R306" s="7" t="s">
        <v>138</v>
      </c>
      <c r="S306" s="7" t="s">
        <v>138</v>
      </c>
      <c r="T306" s="11">
        <f t="shared" si="16"/>
        <v>0.20333333333333337</v>
      </c>
      <c r="U306" s="12">
        <f t="shared" si="17"/>
        <v>0.11664618867898487</v>
      </c>
    </row>
    <row r="307" spans="1:21" x14ac:dyDescent="0.25">
      <c r="A307" s="17" t="s">
        <v>54</v>
      </c>
      <c r="B307" s="7" t="s">
        <v>137</v>
      </c>
      <c r="C307" s="7" t="s">
        <v>138</v>
      </c>
      <c r="D307" s="7" t="s">
        <v>138</v>
      </c>
      <c r="E307" s="7">
        <v>0.04</v>
      </c>
      <c r="F307" s="7">
        <v>1.2999999999999999E-2</v>
      </c>
      <c r="G307" s="7">
        <v>1.2699999999999999E-2</v>
      </c>
      <c r="H307" s="7">
        <v>0.30099999999999999</v>
      </c>
      <c r="I307" s="7">
        <v>7.3999999999999996E-2</v>
      </c>
      <c r="J307" s="7">
        <v>8.3999999999999995E-3</v>
      </c>
      <c r="K307" s="7">
        <v>2.1000000000000001E-2</v>
      </c>
      <c r="L307" s="7">
        <v>7.9000000000000008E-3</v>
      </c>
      <c r="M307" s="7">
        <v>8.6800000000000002E-3</v>
      </c>
      <c r="N307" s="7" t="s">
        <v>137</v>
      </c>
      <c r="O307" s="7" t="s">
        <v>138</v>
      </c>
      <c r="P307" s="7" t="s">
        <v>138</v>
      </c>
      <c r="Q307" s="7" t="s">
        <v>137</v>
      </c>
      <c r="R307" s="7" t="s">
        <v>138</v>
      </c>
      <c r="S307" s="7" t="s">
        <v>138</v>
      </c>
      <c r="T307" s="11">
        <f t="shared" si="16"/>
        <v>0.12066666666666666</v>
      </c>
      <c r="U307" s="12">
        <f t="shared" si="17"/>
        <v>0.15646192295038858</v>
      </c>
    </row>
    <row r="308" spans="1:21" x14ac:dyDescent="0.25">
      <c r="A308" s="17" t="s">
        <v>55</v>
      </c>
      <c r="B308" s="7" t="s">
        <v>137</v>
      </c>
      <c r="C308" s="7" t="s">
        <v>138</v>
      </c>
      <c r="D308" s="7" t="s">
        <v>138</v>
      </c>
      <c r="E308" s="7" t="s">
        <v>137</v>
      </c>
      <c r="F308" s="7" t="s">
        <v>138</v>
      </c>
      <c r="G308" s="7" t="s">
        <v>138</v>
      </c>
      <c r="H308" s="7">
        <v>6.5000000000000002E-2</v>
      </c>
      <c r="I308" s="7">
        <v>2.7E-2</v>
      </c>
      <c r="J308" s="7">
        <v>3.73E-2</v>
      </c>
      <c r="K308" s="7" t="s">
        <v>137</v>
      </c>
      <c r="L308" s="7" t="s">
        <v>138</v>
      </c>
      <c r="M308" s="7" t="s">
        <v>138</v>
      </c>
      <c r="N308" s="7" t="s">
        <v>137</v>
      </c>
      <c r="O308" s="7" t="s">
        <v>138</v>
      </c>
      <c r="P308" s="7" t="s">
        <v>138</v>
      </c>
      <c r="Q308" s="7" t="s">
        <v>137</v>
      </c>
      <c r="R308" s="7" t="s">
        <v>138</v>
      </c>
      <c r="S308" s="7" t="s">
        <v>138</v>
      </c>
      <c r="T308" s="11">
        <f t="shared" si="16"/>
        <v>6.5000000000000002E-2</v>
      </c>
      <c r="U308" s="12" t="s">
        <v>138</v>
      </c>
    </row>
    <row r="309" spans="1:21" x14ac:dyDescent="0.25">
      <c r="A309" s="17" t="s">
        <v>56</v>
      </c>
      <c r="B309" s="7" t="s">
        <v>137</v>
      </c>
      <c r="C309" s="7" t="s">
        <v>138</v>
      </c>
      <c r="D309" s="7" t="s">
        <v>138</v>
      </c>
      <c r="E309" s="7" t="s">
        <v>137</v>
      </c>
      <c r="F309" s="7" t="s">
        <v>138</v>
      </c>
      <c r="G309" s="7" t="s">
        <v>138</v>
      </c>
      <c r="H309" s="7" t="s">
        <v>137</v>
      </c>
      <c r="I309" s="7" t="s">
        <v>138</v>
      </c>
      <c r="J309" s="7" t="s">
        <v>138</v>
      </c>
      <c r="K309" s="7">
        <v>0.43</v>
      </c>
      <c r="L309" s="7">
        <v>0.2</v>
      </c>
      <c r="M309" s="7">
        <v>4.4200000000000003E-2</v>
      </c>
      <c r="N309" s="7" t="s">
        <v>137</v>
      </c>
      <c r="O309" s="7" t="s">
        <v>138</v>
      </c>
      <c r="P309" s="7" t="s">
        <v>138</v>
      </c>
      <c r="Q309" s="7" t="s">
        <v>137</v>
      </c>
      <c r="R309" s="7" t="s">
        <v>138</v>
      </c>
      <c r="S309" s="7" t="s">
        <v>138</v>
      </c>
      <c r="T309" s="11">
        <f t="shared" si="16"/>
        <v>0.43</v>
      </c>
      <c r="U309" s="12" t="s">
        <v>138</v>
      </c>
    </row>
    <row r="310" spans="1:21" x14ac:dyDescent="0.25">
      <c r="A310" s="17" t="s">
        <v>57</v>
      </c>
      <c r="B310" s="7" t="s">
        <v>137</v>
      </c>
      <c r="C310" s="7" t="s">
        <v>138</v>
      </c>
      <c r="D310" s="7" t="s">
        <v>138</v>
      </c>
      <c r="E310" s="7">
        <v>5.93</v>
      </c>
      <c r="F310" s="7">
        <v>1.63</v>
      </c>
      <c r="G310" s="7">
        <v>4.8399999999999999E-2</v>
      </c>
      <c r="H310" s="7" t="s">
        <v>137</v>
      </c>
      <c r="I310" s="7" t="s">
        <v>138</v>
      </c>
      <c r="J310" s="7" t="s">
        <v>138</v>
      </c>
      <c r="K310" s="7" t="s">
        <v>137</v>
      </c>
      <c r="L310" s="7" t="s">
        <v>138</v>
      </c>
      <c r="M310" s="7" t="s">
        <v>138</v>
      </c>
      <c r="N310" s="7" t="s">
        <v>137</v>
      </c>
      <c r="O310" s="7" t="s">
        <v>138</v>
      </c>
      <c r="P310" s="7" t="s">
        <v>138</v>
      </c>
      <c r="Q310" s="7" t="s">
        <v>137</v>
      </c>
      <c r="R310" s="7" t="s">
        <v>138</v>
      </c>
      <c r="S310" s="7" t="s">
        <v>138</v>
      </c>
      <c r="T310" s="11">
        <f t="shared" si="16"/>
        <v>5.93</v>
      </c>
      <c r="U310" s="12" t="s">
        <v>138</v>
      </c>
    </row>
    <row r="311" spans="1:21" x14ac:dyDescent="0.25">
      <c r="A311" s="17" t="s">
        <v>58</v>
      </c>
      <c r="B311" s="7" t="s">
        <v>137</v>
      </c>
      <c r="C311" s="7" t="s">
        <v>138</v>
      </c>
      <c r="D311" s="7" t="s">
        <v>138</v>
      </c>
      <c r="E311" s="7">
        <v>0.14499999999999999</v>
      </c>
      <c r="F311" s="7">
        <v>5.8000000000000003E-2</v>
      </c>
      <c r="G311" s="7">
        <v>6.93E-2</v>
      </c>
      <c r="H311" s="7">
        <v>4.2999999999999997E-2</v>
      </c>
      <c r="I311" s="7">
        <v>0.02</v>
      </c>
      <c r="J311" s="7">
        <v>2.7400000000000001E-2</v>
      </c>
      <c r="K311" s="7">
        <v>6.4000000000000001E-2</v>
      </c>
      <c r="L311" s="7">
        <v>3.1E-2</v>
      </c>
      <c r="M311" s="7">
        <v>4.3799999999999999E-2</v>
      </c>
      <c r="N311" s="7" t="s">
        <v>137</v>
      </c>
      <c r="O311" s="7" t="s">
        <v>138</v>
      </c>
      <c r="P311" s="7" t="s">
        <v>138</v>
      </c>
      <c r="Q311" s="7" t="s">
        <v>137</v>
      </c>
      <c r="R311" s="7" t="s">
        <v>138</v>
      </c>
      <c r="S311" s="7" t="s">
        <v>138</v>
      </c>
      <c r="T311" s="11">
        <f t="shared" si="16"/>
        <v>8.4000000000000005E-2</v>
      </c>
      <c r="U311" s="12">
        <f t="shared" si="17"/>
        <v>5.3860932037980896E-2</v>
      </c>
    </row>
    <row r="312" spans="1:21" x14ac:dyDescent="0.25">
      <c r="A312" s="17" t="s">
        <v>59</v>
      </c>
      <c r="B312" s="7">
        <v>0.65400000000000003</v>
      </c>
      <c r="C312" s="7">
        <v>8.8999999999999996E-2</v>
      </c>
      <c r="D312" s="7">
        <v>2.6599999999999999E-2</v>
      </c>
      <c r="E312" s="7">
        <v>0.33300000000000002</v>
      </c>
      <c r="F312" s="7">
        <v>7.4999999999999997E-2</v>
      </c>
      <c r="G312" s="7">
        <v>5.3499999999999999E-2</v>
      </c>
      <c r="H312" s="7">
        <v>0.35199999999999998</v>
      </c>
      <c r="I312" s="7">
        <v>7.2999999999999995E-2</v>
      </c>
      <c r="J312" s="7">
        <v>3.5400000000000001E-2</v>
      </c>
      <c r="K312" s="7">
        <v>0.30499999999999999</v>
      </c>
      <c r="L312" s="7">
        <v>7.0999999999999994E-2</v>
      </c>
      <c r="M312" s="7">
        <v>4.7399999999999998E-2</v>
      </c>
      <c r="N312" s="7">
        <v>8.5999999999999993E-2</v>
      </c>
      <c r="O312" s="7">
        <v>0.03</v>
      </c>
      <c r="P312" s="7">
        <v>4.5400000000000003E-2</v>
      </c>
      <c r="Q312" s="7">
        <v>0.13500000000000001</v>
      </c>
      <c r="R312" s="7">
        <v>3.9E-2</v>
      </c>
      <c r="S312" s="7">
        <v>4.2799999999999998E-2</v>
      </c>
      <c r="T312" s="11">
        <f t="shared" si="16"/>
        <v>0.31083333333333335</v>
      </c>
      <c r="U312" s="12">
        <f t="shared" si="17"/>
        <v>0.20072410584348524</v>
      </c>
    </row>
    <row r="313" spans="1:21" x14ac:dyDescent="0.25">
      <c r="A313" s="17" t="s">
        <v>60</v>
      </c>
      <c r="B313" s="7" t="s">
        <v>137</v>
      </c>
      <c r="C313" s="7" t="s">
        <v>138</v>
      </c>
      <c r="D313" s="7" t="s">
        <v>138</v>
      </c>
      <c r="E313" s="7">
        <v>5.2999999999999999E-2</v>
      </c>
      <c r="F313" s="7">
        <v>2.4E-2</v>
      </c>
      <c r="G313" s="7">
        <v>3.95E-2</v>
      </c>
      <c r="H313" s="7">
        <v>5.1999999999999998E-2</v>
      </c>
      <c r="I313" s="7">
        <v>1.6E-2</v>
      </c>
      <c r="J313" s="7">
        <v>1.7399999999999999E-2</v>
      </c>
      <c r="K313" s="7" t="s">
        <v>137</v>
      </c>
      <c r="L313" s="7" t="s">
        <v>138</v>
      </c>
      <c r="M313" s="7" t="s">
        <v>138</v>
      </c>
      <c r="N313" s="7" t="s">
        <v>137</v>
      </c>
      <c r="O313" s="7" t="s">
        <v>138</v>
      </c>
      <c r="P313" s="7" t="s">
        <v>138</v>
      </c>
      <c r="Q313" s="7" t="s">
        <v>137</v>
      </c>
      <c r="R313" s="7" t="s">
        <v>138</v>
      </c>
      <c r="S313" s="7" t="s">
        <v>138</v>
      </c>
      <c r="T313" s="11">
        <f t="shared" si="16"/>
        <v>5.2499999999999998E-2</v>
      </c>
      <c r="U313" s="12">
        <f t="shared" si="17"/>
        <v>7.0710678118654816E-4</v>
      </c>
    </row>
    <row r="314" spans="1:21" x14ac:dyDescent="0.25">
      <c r="A314" s="17" t="s">
        <v>61</v>
      </c>
      <c r="B314" s="7" t="s">
        <v>137</v>
      </c>
      <c r="C314" s="7" t="s">
        <v>138</v>
      </c>
      <c r="D314" s="7" t="s">
        <v>138</v>
      </c>
      <c r="E314" s="7" t="s">
        <v>137</v>
      </c>
      <c r="F314" s="7" t="s">
        <v>138</v>
      </c>
      <c r="G314" s="7" t="s">
        <v>138</v>
      </c>
      <c r="H314" s="7">
        <v>2.8000000000000001E-2</v>
      </c>
      <c r="I314" s="7">
        <v>1.4999999999999999E-2</v>
      </c>
      <c r="J314" s="7">
        <v>1.5800000000000002E-2</v>
      </c>
      <c r="K314" s="7" t="s">
        <v>137</v>
      </c>
      <c r="L314" s="7" t="s">
        <v>138</v>
      </c>
      <c r="M314" s="7" t="s">
        <v>138</v>
      </c>
      <c r="N314" s="7" t="s">
        <v>137</v>
      </c>
      <c r="O314" s="7" t="s">
        <v>138</v>
      </c>
      <c r="P314" s="7" t="s">
        <v>138</v>
      </c>
      <c r="Q314" s="7" t="s">
        <v>137</v>
      </c>
      <c r="R314" s="7" t="s">
        <v>138</v>
      </c>
      <c r="S314" s="7" t="s">
        <v>138</v>
      </c>
      <c r="T314" s="11">
        <f t="shared" si="16"/>
        <v>2.8000000000000001E-2</v>
      </c>
      <c r="U314" s="12" t="s">
        <v>138</v>
      </c>
    </row>
    <row r="315" spans="1:21" ht="13.8" thickBot="1" x14ac:dyDescent="0.3">
      <c r="A315" s="18" t="s">
        <v>62</v>
      </c>
      <c r="B315" s="8" t="s">
        <v>137</v>
      </c>
      <c r="C315" s="8" t="s">
        <v>138</v>
      </c>
      <c r="D315" s="8" t="s">
        <v>138</v>
      </c>
      <c r="E315" s="8" t="s">
        <v>137</v>
      </c>
      <c r="F315" s="8" t="s">
        <v>138</v>
      </c>
      <c r="G315" s="8" t="s">
        <v>138</v>
      </c>
      <c r="H315" s="8">
        <v>4.9000000000000002E-2</v>
      </c>
      <c r="I315" s="8">
        <v>1.6E-2</v>
      </c>
      <c r="J315" s="8">
        <v>9.8200000000000006E-3</v>
      </c>
      <c r="K315" s="8">
        <v>0.18099999999999999</v>
      </c>
      <c r="L315" s="8">
        <v>5.8000000000000003E-2</v>
      </c>
      <c r="M315" s="8">
        <v>1.24E-2</v>
      </c>
      <c r="N315" s="8" t="s">
        <v>137</v>
      </c>
      <c r="O315" s="8" t="s">
        <v>138</v>
      </c>
      <c r="P315" s="8" t="s">
        <v>138</v>
      </c>
      <c r="Q315" s="8" t="s">
        <v>137</v>
      </c>
      <c r="R315" s="8" t="s">
        <v>138</v>
      </c>
      <c r="S315" s="8" t="s">
        <v>138</v>
      </c>
      <c r="T315" s="13">
        <f t="shared" si="16"/>
        <v>0.11499999999999999</v>
      </c>
      <c r="U315" s="14">
        <f t="shared" si="17"/>
        <v>9.3338095116624303E-2</v>
      </c>
    </row>
    <row r="316" spans="1:21" ht="13.8" thickBot="1" x14ac:dyDescent="0.3"/>
    <row r="317" spans="1:21" x14ac:dyDescent="0.25">
      <c r="A317" s="9"/>
      <c r="B317" s="6" t="s">
        <v>111</v>
      </c>
      <c r="C317" s="6" t="s">
        <v>63</v>
      </c>
      <c r="D317" s="6" t="s">
        <v>85</v>
      </c>
      <c r="E317" s="6" t="s">
        <v>112</v>
      </c>
      <c r="F317" s="6" t="s">
        <v>63</v>
      </c>
      <c r="G317" s="6" t="s">
        <v>85</v>
      </c>
      <c r="H317" s="6" t="s">
        <v>113</v>
      </c>
      <c r="I317" s="6" t="s">
        <v>63</v>
      </c>
      <c r="J317" s="6" t="s">
        <v>85</v>
      </c>
      <c r="K317" s="6" t="s">
        <v>114</v>
      </c>
      <c r="L317" s="6" t="s">
        <v>63</v>
      </c>
      <c r="M317" s="6" t="s">
        <v>85</v>
      </c>
      <c r="N317" s="6" t="s">
        <v>115</v>
      </c>
      <c r="O317" s="6" t="s">
        <v>63</v>
      </c>
      <c r="P317" s="6" t="s">
        <v>85</v>
      </c>
      <c r="Q317" s="6" t="s">
        <v>116</v>
      </c>
      <c r="R317" s="6" t="s">
        <v>63</v>
      </c>
      <c r="S317" s="6" t="s">
        <v>85</v>
      </c>
      <c r="T317" s="9" t="s">
        <v>139</v>
      </c>
      <c r="U317" s="10" t="s">
        <v>140</v>
      </c>
    </row>
    <row r="318" spans="1:21" x14ac:dyDescent="0.25">
      <c r="A318" s="17" t="s">
        <v>30</v>
      </c>
      <c r="B318" s="7">
        <v>122.75</v>
      </c>
      <c r="C318" s="7">
        <v>14.31</v>
      </c>
      <c r="D318" s="7">
        <v>5.9900000000000002E-2</v>
      </c>
      <c r="E318" s="7">
        <v>95.09</v>
      </c>
      <c r="F318" s="7">
        <v>11.36</v>
      </c>
      <c r="G318" s="7">
        <v>6.25E-2</v>
      </c>
      <c r="H318" s="7">
        <v>63.27</v>
      </c>
      <c r="I318" s="7">
        <v>7.76</v>
      </c>
      <c r="J318" s="7">
        <v>2.92E-2</v>
      </c>
      <c r="K318" s="7">
        <v>64.81</v>
      </c>
      <c r="L318" s="7">
        <v>8.15</v>
      </c>
      <c r="M318" s="7">
        <v>4.3499999999999997E-2</v>
      </c>
      <c r="N318" s="7">
        <v>83.76</v>
      </c>
      <c r="O318" s="7">
        <v>10.81</v>
      </c>
      <c r="P318" s="7">
        <v>4.41E-2</v>
      </c>
      <c r="Q318" s="7">
        <v>85.67</v>
      </c>
      <c r="R318" s="7">
        <v>11.35</v>
      </c>
      <c r="S318" s="7">
        <v>4.0599999999999997E-2</v>
      </c>
      <c r="T318" s="11">
        <f t="shared" ref="T318:T333" si="18">AVERAGE(B318,E318,H318,K318,N318,Q318)</f>
        <v>85.891666666666666</v>
      </c>
      <c r="U318" s="12">
        <f t="shared" ref="U318:U330" si="19">STDEV(B318,E318,H318,K318,N318,Q318)</f>
        <v>21.926767583633172</v>
      </c>
    </row>
    <row r="319" spans="1:21" x14ac:dyDescent="0.25">
      <c r="A319" s="17" t="s">
        <v>31</v>
      </c>
      <c r="B319" s="7">
        <v>837.3</v>
      </c>
      <c r="C319" s="7">
        <v>95.54</v>
      </c>
      <c r="D319" s="7">
        <v>0.13900000000000001</v>
      </c>
      <c r="E319" s="7">
        <v>554.01</v>
      </c>
      <c r="F319" s="7">
        <v>65.05</v>
      </c>
      <c r="G319" s="7">
        <v>0.187</v>
      </c>
      <c r="H319" s="7">
        <v>1084</v>
      </c>
      <c r="I319" s="7">
        <v>131.1</v>
      </c>
      <c r="J319" s="7">
        <v>0.126</v>
      </c>
      <c r="K319" s="7">
        <v>476.75</v>
      </c>
      <c r="L319" s="7">
        <v>59.44</v>
      </c>
      <c r="M319" s="7">
        <v>0.152</v>
      </c>
      <c r="N319" s="7">
        <v>669.97</v>
      </c>
      <c r="O319" s="7">
        <v>86.16</v>
      </c>
      <c r="P319" s="7">
        <v>0.13300000000000001</v>
      </c>
      <c r="Q319" s="7">
        <v>565.78</v>
      </c>
      <c r="R319" s="7">
        <v>75.069999999999993</v>
      </c>
      <c r="S319" s="7">
        <v>0.124</v>
      </c>
      <c r="T319" s="11">
        <f t="shared" si="18"/>
        <v>697.96833333333325</v>
      </c>
      <c r="U319" s="12">
        <f t="shared" si="19"/>
        <v>226.43011102030331</v>
      </c>
    </row>
    <row r="320" spans="1:21" x14ac:dyDescent="0.25">
      <c r="A320" s="17" t="s">
        <v>32</v>
      </c>
      <c r="B320" s="7">
        <v>2037.8</v>
      </c>
      <c r="C320" s="7">
        <v>230.06</v>
      </c>
      <c r="D320" s="7">
        <v>73.7</v>
      </c>
      <c r="E320" s="7">
        <v>893.32</v>
      </c>
      <c r="F320" s="7">
        <v>110.13</v>
      </c>
      <c r="G320" s="7">
        <v>98.27</v>
      </c>
      <c r="H320" s="7">
        <v>984.25</v>
      </c>
      <c r="I320" s="7">
        <v>120.97</v>
      </c>
      <c r="J320" s="7">
        <v>76.66</v>
      </c>
      <c r="K320" s="7">
        <v>482.69</v>
      </c>
      <c r="L320" s="7">
        <v>68.05</v>
      </c>
      <c r="M320" s="7">
        <v>92.04</v>
      </c>
      <c r="N320" s="7">
        <v>348.46</v>
      </c>
      <c r="O320" s="7">
        <v>52.48</v>
      </c>
      <c r="P320" s="7">
        <v>76.97</v>
      </c>
      <c r="Q320" s="7">
        <v>867.92</v>
      </c>
      <c r="R320" s="7">
        <v>114.77</v>
      </c>
      <c r="S320" s="7">
        <v>80.98</v>
      </c>
      <c r="T320" s="11">
        <f t="shared" si="18"/>
        <v>935.7399999999999</v>
      </c>
      <c r="U320" s="12">
        <f t="shared" si="19"/>
        <v>595.5569785335407</v>
      </c>
    </row>
    <row r="321" spans="1:21" x14ac:dyDescent="0.25">
      <c r="A321" s="17" t="s">
        <v>33</v>
      </c>
      <c r="B321" s="7">
        <v>1.62</v>
      </c>
      <c r="C321" s="7">
        <v>0.2</v>
      </c>
      <c r="D321" s="7">
        <v>4.9000000000000002E-2</v>
      </c>
      <c r="E321" s="7">
        <v>1.27</v>
      </c>
      <c r="F321" s="7">
        <v>0.16</v>
      </c>
      <c r="G321" s="7">
        <v>6.9900000000000004E-2</v>
      </c>
      <c r="H321" s="7">
        <v>2.63</v>
      </c>
      <c r="I321" s="7">
        <v>0.33</v>
      </c>
      <c r="J321" s="7">
        <v>5.2699999999999997E-2</v>
      </c>
      <c r="K321" s="7">
        <v>1.41</v>
      </c>
      <c r="L321" s="7">
        <v>0.18</v>
      </c>
      <c r="M321" s="7">
        <v>6.2799999999999995E-2</v>
      </c>
      <c r="N321" s="7">
        <v>1.49</v>
      </c>
      <c r="O321" s="7">
        <v>0.2</v>
      </c>
      <c r="P321" s="7">
        <v>5.1400000000000001E-2</v>
      </c>
      <c r="Q321" s="7">
        <v>1.32</v>
      </c>
      <c r="R321" s="7">
        <v>0.18</v>
      </c>
      <c r="S321" s="7">
        <v>5.04E-2</v>
      </c>
      <c r="T321" s="11">
        <f t="shared" si="18"/>
        <v>1.6233333333333333</v>
      </c>
      <c r="U321" s="12">
        <f t="shared" si="19"/>
        <v>0.50863215260801842</v>
      </c>
    </row>
    <row r="322" spans="1:21" x14ac:dyDescent="0.25">
      <c r="A322" s="17" t="s">
        <v>34</v>
      </c>
      <c r="B322" s="7">
        <v>445.24</v>
      </c>
      <c r="C322" s="7">
        <v>51.65</v>
      </c>
      <c r="D322" s="7">
        <v>0.50700000000000001</v>
      </c>
      <c r="E322" s="7">
        <v>635.67999999999995</v>
      </c>
      <c r="F322" s="7">
        <v>75.87</v>
      </c>
      <c r="G322" s="7">
        <v>0.67900000000000005</v>
      </c>
      <c r="H322" s="7">
        <v>498.35</v>
      </c>
      <c r="I322" s="7">
        <v>61.38</v>
      </c>
      <c r="J322" s="7">
        <v>0.60699999999999998</v>
      </c>
      <c r="K322" s="7">
        <v>643.29999999999995</v>
      </c>
      <c r="L322" s="7">
        <v>81.66</v>
      </c>
      <c r="M322" s="7">
        <v>0.82699999999999996</v>
      </c>
      <c r="N322" s="7">
        <v>574.5</v>
      </c>
      <c r="O322" s="7">
        <v>75.3</v>
      </c>
      <c r="P322" s="7">
        <v>0.54</v>
      </c>
      <c r="Q322" s="7">
        <v>462.95</v>
      </c>
      <c r="R322" s="7">
        <v>62.71</v>
      </c>
      <c r="S322" s="7">
        <v>0.58399999999999996</v>
      </c>
      <c r="T322" s="11">
        <f t="shared" si="18"/>
        <v>543.33666666666659</v>
      </c>
      <c r="U322" s="12">
        <f t="shared" si="19"/>
        <v>86.71780086387524</v>
      </c>
    </row>
    <row r="323" spans="1:21" x14ac:dyDescent="0.25">
      <c r="A323" s="17" t="s">
        <v>35</v>
      </c>
      <c r="B323" s="7">
        <v>642.54999999999995</v>
      </c>
      <c r="C323" s="7">
        <v>68.290000000000006</v>
      </c>
      <c r="D323" s="7">
        <v>3.6999999999999998E-2</v>
      </c>
      <c r="E323" s="7">
        <v>612.5</v>
      </c>
      <c r="F323" s="7">
        <v>66.89</v>
      </c>
      <c r="G323" s="7">
        <v>5.5599999999999997E-2</v>
      </c>
      <c r="H323" s="7">
        <v>773.99</v>
      </c>
      <c r="I323" s="7">
        <v>86.94</v>
      </c>
      <c r="J323" s="7">
        <v>3.4700000000000002E-2</v>
      </c>
      <c r="K323" s="7">
        <v>679.99</v>
      </c>
      <c r="L323" s="7">
        <v>78.63</v>
      </c>
      <c r="M323" s="7">
        <v>4.2999999999999997E-2</v>
      </c>
      <c r="N323" s="7">
        <v>554.34</v>
      </c>
      <c r="O323" s="7">
        <v>66.010000000000005</v>
      </c>
      <c r="P323" s="7">
        <v>0.13600000000000001</v>
      </c>
      <c r="Q323" s="7">
        <v>550.76</v>
      </c>
      <c r="R323" s="7">
        <v>67.56</v>
      </c>
      <c r="S323" s="7">
        <v>4.1599999999999998E-2</v>
      </c>
      <c r="T323" s="11">
        <f t="shared" si="18"/>
        <v>635.68833333333339</v>
      </c>
      <c r="U323" s="12">
        <f t="shared" si="19"/>
        <v>84.267601227675911</v>
      </c>
    </row>
    <row r="324" spans="1:21" x14ac:dyDescent="0.25">
      <c r="A324" s="17" t="s">
        <v>36</v>
      </c>
      <c r="B324" s="7">
        <v>4.32</v>
      </c>
      <c r="C324" s="7">
        <v>1.34</v>
      </c>
      <c r="D324" s="7">
        <v>2.54</v>
      </c>
      <c r="E324" s="7">
        <v>5.51</v>
      </c>
      <c r="F324" s="7">
        <v>1.57</v>
      </c>
      <c r="G324" s="7">
        <v>3.27</v>
      </c>
      <c r="H324" s="7">
        <v>20.76</v>
      </c>
      <c r="I324" s="7">
        <v>3.12</v>
      </c>
      <c r="J324" s="7">
        <v>2.52</v>
      </c>
      <c r="K324" s="7">
        <v>5.35</v>
      </c>
      <c r="L324" s="7">
        <v>1.37</v>
      </c>
      <c r="M324" s="7">
        <v>2.92</v>
      </c>
      <c r="N324" s="7">
        <v>13.04</v>
      </c>
      <c r="O324" s="7">
        <v>2.11</v>
      </c>
      <c r="P324" s="7">
        <v>2.39</v>
      </c>
      <c r="Q324" s="7">
        <v>10.199999999999999</v>
      </c>
      <c r="R324" s="7">
        <v>1.84</v>
      </c>
      <c r="S324" s="7">
        <v>2.4700000000000002</v>
      </c>
      <c r="T324" s="11">
        <f t="shared" si="18"/>
        <v>9.8633333333333351</v>
      </c>
      <c r="U324" s="12">
        <f t="shared" si="19"/>
        <v>6.3085994219530726</v>
      </c>
    </row>
    <row r="325" spans="1:21" x14ac:dyDescent="0.25">
      <c r="A325" s="17" t="s">
        <v>37</v>
      </c>
      <c r="B325" s="7">
        <v>816.49</v>
      </c>
      <c r="C325" s="7">
        <v>92.48</v>
      </c>
      <c r="D325" s="7">
        <v>0.308</v>
      </c>
      <c r="E325" s="7">
        <v>1058.48</v>
      </c>
      <c r="F325" s="7">
        <v>122.83</v>
      </c>
      <c r="G325" s="7">
        <v>0.41199999999999998</v>
      </c>
      <c r="H325" s="7">
        <v>899.41</v>
      </c>
      <c r="I325" s="7">
        <v>107.06</v>
      </c>
      <c r="J325" s="7">
        <v>0.315</v>
      </c>
      <c r="K325" s="7">
        <v>517.9</v>
      </c>
      <c r="L325" s="7">
        <v>63.27</v>
      </c>
      <c r="M325" s="7">
        <v>0.38200000000000001</v>
      </c>
      <c r="N325" s="7">
        <v>835.27</v>
      </c>
      <c r="O325" s="7">
        <v>104.77</v>
      </c>
      <c r="P325" s="7">
        <v>0.311</v>
      </c>
      <c r="Q325" s="7">
        <v>652.30999999999995</v>
      </c>
      <c r="R325" s="7">
        <v>84.02</v>
      </c>
      <c r="S325" s="7">
        <v>0.34</v>
      </c>
      <c r="T325" s="11">
        <f t="shared" si="18"/>
        <v>796.64333333333343</v>
      </c>
      <c r="U325" s="12">
        <f t="shared" si="19"/>
        <v>189.49157993606588</v>
      </c>
    </row>
    <row r="326" spans="1:21" x14ac:dyDescent="0.25">
      <c r="A326" s="17" t="s">
        <v>38</v>
      </c>
      <c r="B326" s="7">
        <v>18.59</v>
      </c>
      <c r="C326" s="7">
        <v>1.87</v>
      </c>
      <c r="D326" s="7">
        <v>2.9899999999999999E-2</v>
      </c>
      <c r="E326" s="7">
        <v>12.59</v>
      </c>
      <c r="F326" s="7">
        <v>1.3</v>
      </c>
      <c r="G326" s="7">
        <v>3.9199999999999999E-2</v>
      </c>
      <c r="H326" s="7">
        <v>4.18</v>
      </c>
      <c r="I326" s="7">
        <v>0.45</v>
      </c>
      <c r="J326" s="7">
        <v>2.0799999999999999E-2</v>
      </c>
      <c r="K326" s="7">
        <v>5.82</v>
      </c>
      <c r="L326" s="7">
        <v>0.64</v>
      </c>
      <c r="M326" s="7">
        <v>1.8200000000000001E-2</v>
      </c>
      <c r="N326" s="7">
        <v>4.47</v>
      </c>
      <c r="O326" s="7">
        <v>0.5</v>
      </c>
      <c r="P326" s="7">
        <v>0</v>
      </c>
      <c r="Q326" s="7">
        <v>9</v>
      </c>
      <c r="R326" s="7">
        <v>1.03</v>
      </c>
      <c r="S326" s="7">
        <v>2.29E-2</v>
      </c>
      <c r="T326" s="11">
        <f t="shared" si="18"/>
        <v>9.1083333333333325</v>
      </c>
      <c r="U326" s="12">
        <f t="shared" si="19"/>
        <v>5.63296517534652</v>
      </c>
    </row>
    <row r="327" spans="1:21" x14ac:dyDescent="0.25">
      <c r="A327" s="17" t="s">
        <v>39</v>
      </c>
      <c r="B327" s="7">
        <v>40.58</v>
      </c>
      <c r="C327" s="7">
        <v>4.49</v>
      </c>
      <c r="D327" s="7">
        <v>4.9599999999999998E-2</v>
      </c>
      <c r="E327" s="7">
        <v>40.15</v>
      </c>
      <c r="F327" s="7">
        <v>4.55</v>
      </c>
      <c r="G327" s="7">
        <v>0.19600000000000001</v>
      </c>
      <c r="H327" s="7">
        <v>31.03</v>
      </c>
      <c r="I327" s="7">
        <v>3.63</v>
      </c>
      <c r="J327" s="7">
        <v>0.14899999999999999</v>
      </c>
      <c r="K327" s="7">
        <v>39.06</v>
      </c>
      <c r="L327" s="7">
        <v>4.6500000000000004</v>
      </c>
      <c r="M327" s="7">
        <v>0.15</v>
      </c>
      <c r="N327" s="7">
        <v>62.68</v>
      </c>
      <c r="O327" s="7">
        <v>7.65</v>
      </c>
      <c r="P327" s="7">
        <v>0.112</v>
      </c>
      <c r="Q327" s="7">
        <v>36.130000000000003</v>
      </c>
      <c r="R327" s="7">
        <v>4.55</v>
      </c>
      <c r="S327" s="7">
        <v>0.107</v>
      </c>
      <c r="T327" s="11">
        <f t="shared" si="18"/>
        <v>41.604999999999997</v>
      </c>
      <c r="U327" s="12">
        <f t="shared" si="19"/>
        <v>10.914270933049082</v>
      </c>
    </row>
    <row r="328" spans="1:21" x14ac:dyDescent="0.25">
      <c r="A328" s="17" t="s">
        <v>40</v>
      </c>
      <c r="B328" s="7">
        <v>73.58</v>
      </c>
      <c r="C328" s="7">
        <v>8.84</v>
      </c>
      <c r="D328" s="7">
        <v>0.152</v>
      </c>
      <c r="E328" s="7">
        <v>4.67</v>
      </c>
      <c r="F328" s="7">
        <v>0.62</v>
      </c>
      <c r="G328" s="7">
        <v>0.22500000000000001</v>
      </c>
      <c r="H328" s="7">
        <v>0.54</v>
      </c>
      <c r="I328" s="7">
        <v>0.14000000000000001</v>
      </c>
      <c r="J328" s="7">
        <v>0.20200000000000001</v>
      </c>
      <c r="K328" s="7">
        <v>0.83</v>
      </c>
      <c r="L328" s="7">
        <v>0.16</v>
      </c>
      <c r="M328" s="7">
        <v>0.22500000000000001</v>
      </c>
      <c r="N328" s="7">
        <v>7.2</v>
      </c>
      <c r="O328" s="7">
        <v>0.97</v>
      </c>
      <c r="P328" s="7">
        <v>0.189</v>
      </c>
      <c r="Q328" s="7">
        <v>0.99</v>
      </c>
      <c r="R328" s="7">
        <v>0.19</v>
      </c>
      <c r="S328" s="7">
        <v>0.22900000000000001</v>
      </c>
      <c r="T328" s="11">
        <f t="shared" si="18"/>
        <v>14.635</v>
      </c>
      <c r="U328" s="12">
        <f t="shared" si="19"/>
        <v>28.998367367836412</v>
      </c>
    </row>
    <row r="329" spans="1:21" x14ac:dyDescent="0.25">
      <c r="A329" s="17" t="s">
        <v>41</v>
      </c>
      <c r="B329" s="7">
        <v>72.55</v>
      </c>
      <c r="C329" s="7">
        <v>9.75</v>
      </c>
      <c r="D329" s="7">
        <v>0.254</v>
      </c>
      <c r="E329" s="7">
        <v>58.63</v>
      </c>
      <c r="F329" s="7">
        <v>8.0399999999999991</v>
      </c>
      <c r="G329" s="7">
        <v>0.33900000000000002</v>
      </c>
      <c r="H329" s="7">
        <v>80.02</v>
      </c>
      <c r="I329" s="7">
        <v>11.18</v>
      </c>
      <c r="J329" s="7">
        <v>0.16500000000000001</v>
      </c>
      <c r="K329" s="7">
        <v>369.47</v>
      </c>
      <c r="L329" s="7">
        <v>52.43</v>
      </c>
      <c r="M329" s="7">
        <v>0.23899999999999999</v>
      </c>
      <c r="N329" s="7">
        <v>52.79</v>
      </c>
      <c r="O329" s="7">
        <v>7.68</v>
      </c>
      <c r="P329" s="7">
        <v>0.24</v>
      </c>
      <c r="Q329" s="7">
        <v>38.96</v>
      </c>
      <c r="R329" s="7">
        <v>5.8</v>
      </c>
      <c r="S329" s="7">
        <v>0.254</v>
      </c>
      <c r="T329" s="11">
        <f t="shared" si="18"/>
        <v>112.07000000000001</v>
      </c>
      <c r="U329" s="12">
        <f t="shared" si="19"/>
        <v>126.93212123020714</v>
      </c>
    </row>
    <row r="330" spans="1:21" x14ac:dyDescent="0.25">
      <c r="A330" s="17" t="s">
        <v>42</v>
      </c>
      <c r="B330" s="7">
        <v>37.85</v>
      </c>
      <c r="C330" s="7">
        <v>3.92</v>
      </c>
      <c r="D330" s="7">
        <v>2.75E-2</v>
      </c>
      <c r="E330" s="7">
        <v>41.38</v>
      </c>
      <c r="F330" s="7">
        <v>4.38</v>
      </c>
      <c r="G330" s="7">
        <v>0</v>
      </c>
      <c r="H330" s="7">
        <v>41.45</v>
      </c>
      <c r="I330" s="7">
        <v>4.51</v>
      </c>
      <c r="J330" s="7">
        <v>3.3599999999999998E-2</v>
      </c>
      <c r="K330" s="7">
        <v>38.36</v>
      </c>
      <c r="L330" s="7">
        <v>4.2699999999999996</v>
      </c>
      <c r="M330" s="7">
        <v>3.5000000000000003E-2</v>
      </c>
      <c r="N330" s="7">
        <v>37.979999999999997</v>
      </c>
      <c r="O330" s="7">
        <v>4.34</v>
      </c>
      <c r="P330" s="7">
        <v>2.64E-2</v>
      </c>
      <c r="Q330" s="7">
        <v>38.380000000000003</v>
      </c>
      <c r="R330" s="7">
        <v>4.51</v>
      </c>
      <c r="S330" s="7">
        <v>4.3900000000000002E-2</v>
      </c>
      <c r="T330" s="11">
        <f t="shared" si="18"/>
        <v>39.233333333333334</v>
      </c>
      <c r="U330" s="12">
        <f t="shared" si="19"/>
        <v>1.7027702918088137</v>
      </c>
    </row>
    <row r="331" spans="1:21" x14ac:dyDescent="0.25">
      <c r="A331" s="17" t="s">
        <v>43</v>
      </c>
      <c r="B331" s="7">
        <v>7.9</v>
      </c>
      <c r="C331" s="7">
        <v>1.74</v>
      </c>
      <c r="D331" s="7">
        <v>2.77</v>
      </c>
      <c r="E331" s="7" t="s">
        <v>137</v>
      </c>
      <c r="F331" s="7" t="s">
        <v>138</v>
      </c>
      <c r="G331" s="7" t="s">
        <v>138</v>
      </c>
      <c r="H331" s="7" t="s">
        <v>137</v>
      </c>
      <c r="I331" s="7" t="s">
        <v>138</v>
      </c>
      <c r="J331" s="7" t="s">
        <v>138</v>
      </c>
      <c r="K331" s="7">
        <v>3.98</v>
      </c>
      <c r="L331" s="7">
        <v>1.43</v>
      </c>
      <c r="M331" s="7">
        <v>3.37</v>
      </c>
      <c r="N331" s="7">
        <v>6.2</v>
      </c>
      <c r="O331" s="7">
        <v>1.45</v>
      </c>
      <c r="P331" s="7">
        <v>2.79</v>
      </c>
      <c r="Q331" s="7">
        <v>10.99</v>
      </c>
      <c r="R331" s="7">
        <v>2.09</v>
      </c>
      <c r="S331" s="7">
        <v>2.83</v>
      </c>
      <c r="T331" s="11">
        <f t="shared" si="18"/>
        <v>7.2675000000000001</v>
      </c>
      <c r="U331" s="12" t="s">
        <v>138</v>
      </c>
    </row>
    <row r="332" spans="1:21" x14ac:dyDescent="0.25">
      <c r="A332" s="17" t="s">
        <v>44</v>
      </c>
      <c r="B332" s="7">
        <v>0.156</v>
      </c>
      <c r="C332" s="7">
        <v>2.5000000000000001E-2</v>
      </c>
      <c r="D332" s="7">
        <v>1.23E-2</v>
      </c>
      <c r="E332" s="7" t="s">
        <v>137</v>
      </c>
      <c r="F332" s="7" t="s">
        <v>138</v>
      </c>
      <c r="G332" s="7" t="s">
        <v>138</v>
      </c>
      <c r="H332" s="7" t="s">
        <v>137</v>
      </c>
      <c r="I332" s="7" t="s">
        <v>138</v>
      </c>
      <c r="J332" s="7" t="s">
        <v>138</v>
      </c>
      <c r="K332" s="7">
        <v>2.7699999999999999E-2</v>
      </c>
      <c r="L332" s="7">
        <v>8.6999999999999994E-3</v>
      </c>
      <c r="M332" s="7">
        <v>1.55E-2</v>
      </c>
      <c r="N332" s="7">
        <v>7.0000000000000007E-2</v>
      </c>
      <c r="O332" s="7">
        <v>1.4E-2</v>
      </c>
      <c r="P332" s="7">
        <v>1.6199999999999999E-2</v>
      </c>
      <c r="Q332" s="7">
        <v>2.3E-2</v>
      </c>
      <c r="R332" s="7">
        <v>1.0999999999999999E-2</v>
      </c>
      <c r="S332" s="7">
        <v>2.07E-2</v>
      </c>
      <c r="T332" s="11">
        <f t="shared" si="18"/>
        <v>6.9175000000000014E-2</v>
      </c>
      <c r="U332" s="12">
        <f>STDEV(B332,E332,H332,K332,N332,Q332)</f>
        <v>6.1621336943194154E-2</v>
      </c>
    </row>
    <row r="333" spans="1:21" x14ac:dyDescent="0.25">
      <c r="A333" s="17" t="s">
        <v>45</v>
      </c>
      <c r="B333" s="7">
        <v>1.55</v>
      </c>
      <c r="C333" s="7">
        <v>0.18</v>
      </c>
      <c r="D333" s="7">
        <v>2.3300000000000001E-2</v>
      </c>
      <c r="E333" s="7" t="s">
        <v>137</v>
      </c>
      <c r="F333" s="7" t="s">
        <v>138</v>
      </c>
      <c r="G333" s="7" t="s">
        <v>138</v>
      </c>
      <c r="H333" s="7" t="s">
        <v>137</v>
      </c>
      <c r="I333" s="7" t="s">
        <v>138</v>
      </c>
      <c r="J333" s="7" t="s">
        <v>138</v>
      </c>
      <c r="K333" s="7">
        <v>5.33</v>
      </c>
      <c r="L333" s="7">
        <v>0.62</v>
      </c>
      <c r="M333" s="7">
        <v>2.5600000000000001E-2</v>
      </c>
      <c r="N333" s="7" t="s">
        <v>137</v>
      </c>
      <c r="O333" s="7" t="s">
        <v>138</v>
      </c>
      <c r="P333" s="7" t="s">
        <v>138</v>
      </c>
      <c r="Q333" s="7" t="s">
        <v>137</v>
      </c>
      <c r="R333" s="7" t="s">
        <v>138</v>
      </c>
      <c r="S333" s="7" t="s">
        <v>138</v>
      </c>
      <c r="T333" s="11">
        <f t="shared" si="18"/>
        <v>3.44</v>
      </c>
      <c r="U333" s="12">
        <f>STDEV(B333,E333,H333,K333,N333,Q333)</f>
        <v>2.6728636328851501</v>
      </c>
    </row>
    <row r="334" spans="1:21" x14ac:dyDescent="0.25">
      <c r="A334" s="17" t="s">
        <v>46</v>
      </c>
      <c r="B334" s="7" t="s">
        <v>137</v>
      </c>
      <c r="C334" s="7" t="s">
        <v>138</v>
      </c>
      <c r="D334" s="7" t="s">
        <v>138</v>
      </c>
      <c r="E334" s="7" t="s">
        <v>137</v>
      </c>
      <c r="F334" s="7" t="s">
        <v>138</v>
      </c>
      <c r="G334" s="7" t="s">
        <v>138</v>
      </c>
      <c r="H334" s="7" t="s">
        <v>137</v>
      </c>
      <c r="I334" s="7" t="s">
        <v>138</v>
      </c>
      <c r="J334" s="7" t="s">
        <v>138</v>
      </c>
      <c r="K334" s="7" t="s">
        <v>137</v>
      </c>
      <c r="L334" s="7" t="s">
        <v>138</v>
      </c>
      <c r="M334" s="7" t="s">
        <v>138</v>
      </c>
      <c r="N334" s="7" t="s">
        <v>137</v>
      </c>
      <c r="O334" s="7" t="s">
        <v>138</v>
      </c>
      <c r="P334" s="7" t="s">
        <v>138</v>
      </c>
      <c r="Q334" s="7" t="s">
        <v>137</v>
      </c>
      <c r="R334" s="7" t="s">
        <v>138</v>
      </c>
      <c r="S334" s="7" t="s">
        <v>138</v>
      </c>
      <c r="T334" s="11" t="s">
        <v>138</v>
      </c>
      <c r="U334" s="12" t="s">
        <v>138</v>
      </c>
    </row>
    <row r="335" spans="1:21" x14ac:dyDescent="0.25">
      <c r="A335" s="17" t="s">
        <v>47</v>
      </c>
      <c r="B335" s="7">
        <v>2.74</v>
      </c>
      <c r="C335" s="7">
        <v>0.34</v>
      </c>
      <c r="D335" s="7">
        <v>4.8899999999999999E-2</v>
      </c>
      <c r="E335" s="7">
        <v>0.125</v>
      </c>
      <c r="F335" s="7">
        <v>5.0999999999999997E-2</v>
      </c>
      <c r="G335" s="7">
        <v>8.7599999999999997E-2</v>
      </c>
      <c r="H335" s="7" t="s">
        <v>137</v>
      </c>
      <c r="I335" s="7" t="s">
        <v>138</v>
      </c>
      <c r="J335" s="7" t="s">
        <v>138</v>
      </c>
      <c r="K335" s="7">
        <v>0.08</v>
      </c>
      <c r="L335" s="7">
        <v>3.5000000000000003E-2</v>
      </c>
      <c r="M335" s="7">
        <v>6.93E-2</v>
      </c>
      <c r="N335" s="7">
        <v>1.1599999999999999</v>
      </c>
      <c r="O335" s="7">
        <v>0.16</v>
      </c>
      <c r="P335" s="7">
        <v>7.2099999999999997E-2</v>
      </c>
      <c r="Q335" s="7">
        <v>0.111</v>
      </c>
      <c r="R335" s="7">
        <v>4.5999999999999999E-2</v>
      </c>
      <c r="S335" s="7">
        <v>8.2199999999999995E-2</v>
      </c>
      <c r="T335" s="11">
        <f>AVERAGE(B335,E335,H335,K335,N335,Q335)</f>
        <v>0.84320000000000006</v>
      </c>
      <c r="U335" s="12">
        <f>STDEV(B335,E335,H335,K335,N335,Q335)</f>
        <v>1.1546227522442125</v>
      </c>
    </row>
    <row r="336" spans="1:21" x14ac:dyDescent="0.25">
      <c r="A336" s="17" t="s">
        <v>48</v>
      </c>
      <c r="B336" s="7">
        <v>9.6000000000000002E-2</v>
      </c>
      <c r="C336" s="7">
        <v>2.9000000000000001E-2</v>
      </c>
      <c r="D336" s="7">
        <v>3.4599999999999999E-2</v>
      </c>
      <c r="E336" s="7" t="s">
        <v>137</v>
      </c>
      <c r="F336" s="7" t="s">
        <v>138</v>
      </c>
      <c r="G336" s="7" t="s">
        <v>138</v>
      </c>
      <c r="H336" s="7" t="s">
        <v>137</v>
      </c>
      <c r="I336" s="7" t="s">
        <v>138</v>
      </c>
      <c r="J336" s="7" t="s">
        <v>138</v>
      </c>
      <c r="K336" s="7" t="s">
        <v>137</v>
      </c>
      <c r="L336" s="7" t="s">
        <v>138</v>
      </c>
      <c r="M336" s="7" t="s">
        <v>138</v>
      </c>
      <c r="N336" s="7" t="s">
        <v>137</v>
      </c>
      <c r="O336" s="7" t="s">
        <v>138</v>
      </c>
      <c r="P336" s="7" t="s">
        <v>138</v>
      </c>
      <c r="Q336" s="7" t="s">
        <v>137</v>
      </c>
      <c r="R336" s="7" t="s">
        <v>138</v>
      </c>
      <c r="S336" s="7" t="s">
        <v>138</v>
      </c>
      <c r="T336" s="11">
        <f>AVERAGE(B336,E336,H336,K336,N336,Q336)</f>
        <v>9.6000000000000002E-2</v>
      </c>
      <c r="U336" s="12" t="s">
        <v>138</v>
      </c>
    </row>
    <row r="337" spans="1:21" x14ac:dyDescent="0.25">
      <c r="A337" s="17" t="s">
        <v>49</v>
      </c>
      <c r="B337" s="7" t="s">
        <v>137</v>
      </c>
      <c r="C337" s="7" t="s">
        <v>138</v>
      </c>
      <c r="D337" s="7" t="s">
        <v>138</v>
      </c>
      <c r="E337" s="7" t="s">
        <v>137</v>
      </c>
      <c r="F337" s="7" t="s">
        <v>138</v>
      </c>
      <c r="G337" s="7" t="s">
        <v>138</v>
      </c>
      <c r="H337" s="7" t="s">
        <v>137</v>
      </c>
      <c r="I337" s="7" t="s">
        <v>138</v>
      </c>
      <c r="J337" s="7" t="s">
        <v>138</v>
      </c>
      <c r="K337" s="7" t="s">
        <v>137</v>
      </c>
      <c r="L337" s="7" t="s">
        <v>138</v>
      </c>
      <c r="M337" s="7" t="s">
        <v>138</v>
      </c>
      <c r="N337" s="7" t="s">
        <v>137</v>
      </c>
      <c r="O337" s="7" t="s">
        <v>138</v>
      </c>
      <c r="P337" s="7" t="s">
        <v>138</v>
      </c>
      <c r="Q337" s="7" t="s">
        <v>137</v>
      </c>
      <c r="R337" s="7" t="s">
        <v>138</v>
      </c>
      <c r="S337" s="7" t="s">
        <v>138</v>
      </c>
      <c r="T337" s="11" t="s">
        <v>138</v>
      </c>
      <c r="U337" s="12" t="s">
        <v>138</v>
      </c>
    </row>
    <row r="338" spans="1:21" x14ac:dyDescent="0.25">
      <c r="A338" s="17" t="s">
        <v>50</v>
      </c>
      <c r="B338" s="7">
        <v>6.05</v>
      </c>
      <c r="C338" s="7">
        <v>0.64</v>
      </c>
      <c r="D338" s="7">
        <v>1.46E-2</v>
      </c>
      <c r="E338" s="7">
        <v>2.9000000000000001E-2</v>
      </c>
      <c r="F338" s="7">
        <v>1.0999999999999999E-2</v>
      </c>
      <c r="G338" s="7">
        <v>1.9099999999999999E-2</v>
      </c>
      <c r="H338" s="7">
        <v>3.2300000000000002E-2</v>
      </c>
      <c r="I338" s="7">
        <v>9.7000000000000003E-3</v>
      </c>
      <c r="J338" s="7">
        <v>1.03E-2</v>
      </c>
      <c r="K338" s="7">
        <v>3.7199999999999997E-2</v>
      </c>
      <c r="L338" s="7">
        <v>9.9000000000000008E-3</v>
      </c>
      <c r="M338" s="7">
        <v>1.72E-2</v>
      </c>
      <c r="N338" s="7">
        <v>1.08</v>
      </c>
      <c r="O338" s="7">
        <v>0.13</v>
      </c>
      <c r="P338" s="7">
        <v>1.4500000000000001E-2</v>
      </c>
      <c r="Q338" s="7" t="s">
        <v>137</v>
      </c>
      <c r="R338" s="7" t="s">
        <v>138</v>
      </c>
      <c r="S338" s="7" t="s">
        <v>138</v>
      </c>
      <c r="T338" s="11">
        <f t="shared" ref="T338:T350" si="20">AVERAGE(B338,E338,H338,K338,N338,Q338)</f>
        <v>1.4457</v>
      </c>
      <c r="U338" s="12">
        <f>STDEV(B338,E338,H338,K338,N338,Q338)</f>
        <v>2.613518972573186</v>
      </c>
    </row>
    <row r="339" spans="1:21" x14ac:dyDescent="0.25">
      <c r="A339" s="17" t="s">
        <v>51</v>
      </c>
      <c r="B339" s="7">
        <v>1.64</v>
      </c>
      <c r="C339" s="7">
        <v>0.2</v>
      </c>
      <c r="D339" s="7">
        <v>0.18</v>
      </c>
      <c r="E339" s="7">
        <v>0.76</v>
      </c>
      <c r="F339" s="7">
        <v>0.14000000000000001</v>
      </c>
      <c r="G339" s="7">
        <v>0.24</v>
      </c>
      <c r="H339" s="7">
        <v>1.81</v>
      </c>
      <c r="I339" s="7">
        <v>0.23</v>
      </c>
      <c r="J339" s="7">
        <v>0.17599999999999999</v>
      </c>
      <c r="K339" s="7">
        <v>1.0900000000000001</v>
      </c>
      <c r="L339" s="7">
        <v>0.16</v>
      </c>
      <c r="M339" s="7">
        <v>0.23</v>
      </c>
      <c r="N339" s="7">
        <v>0.83</v>
      </c>
      <c r="O339" s="7">
        <v>0.13</v>
      </c>
      <c r="P339" s="7">
        <v>0.188</v>
      </c>
      <c r="Q339" s="7">
        <v>0.98</v>
      </c>
      <c r="R339" s="7">
        <v>0.15</v>
      </c>
      <c r="S339" s="7">
        <v>0.19</v>
      </c>
      <c r="T339" s="11">
        <f t="shared" si="20"/>
        <v>1.1849999999999998</v>
      </c>
      <c r="U339" s="12">
        <f>STDEV(B339,E339,H339,K339,N339,Q339)</f>
        <v>0.43711554536529607</v>
      </c>
    </row>
    <row r="340" spans="1:21" x14ac:dyDescent="0.25">
      <c r="A340" s="17" t="s">
        <v>52</v>
      </c>
      <c r="B340" s="7">
        <v>5.55</v>
      </c>
      <c r="C340" s="7">
        <v>0.66</v>
      </c>
      <c r="D340" s="7">
        <v>8.4099999999999994E-2</v>
      </c>
      <c r="E340" s="7">
        <v>0.44800000000000001</v>
      </c>
      <c r="F340" s="7">
        <v>8.5000000000000006E-2</v>
      </c>
      <c r="G340" s="7">
        <v>0.11899999999999999</v>
      </c>
      <c r="H340" s="7" t="s">
        <v>137</v>
      </c>
      <c r="I340" s="7" t="s">
        <v>138</v>
      </c>
      <c r="J340" s="7" t="s">
        <v>138</v>
      </c>
      <c r="K340" s="7">
        <v>0.23300000000000001</v>
      </c>
      <c r="L340" s="7">
        <v>0.06</v>
      </c>
      <c r="M340" s="7">
        <v>0.11700000000000001</v>
      </c>
      <c r="N340" s="7" t="s">
        <v>137</v>
      </c>
      <c r="O340" s="7" t="s">
        <v>138</v>
      </c>
      <c r="P340" s="7" t="s">
        <v>138</v>
      </c>
      <c r="Q340" s="7">
        <v>0.47399999999999998</v>
      </c>
      <c r="R340" s="7">
        <v>8.6999999999999994E-2</v>
      </c>
      <c r="S340" s="7">
        <v>0.111</v>
      </c>
      <c r="T340" s="11">
        <f t="shared" si="20"/>
        <v>1.67625</v>
      </c>
      <c r="U340" s="12" t="s">
        <v>138</v>
      </c>
    </row>
    <row r="341" spans="1:21" x14ac:dyDescent="0.25">
      <c r="A341" s="17" t="s">
        <v>53</v>
      </c>
      <c r="B341" s="7">
        <v>0.61699999999999999</v>
      </c>
      <c r="C341" s="7">
        <v>7.6999999999999999E-2</v>
      </c>
      <c r="D341" s="7">
        <v>0</v>
      </c>
      <c r="E341" s="7" t="s">
        <v>137</v>
      </c>
      <c r="F341" s="7" t="s">
        <v>138</v>
      </c>
      <c r="G341" s="7" t="s">
        <v>138</v>
      </c>
      <c r="H341" s="7" t="s">
        <v>137</v>
      </c>
      <c r="I341" s="7" t="s">
        <v>138</v>
      </c>
      <c r="J341" s="7" t="s">
        <v>138</v>
      </c>
      <c r="K341" s="7">
        <v>8.3999999999999995E-3</v>
      </c>
      <c r="L341" s="7">
        <v>3.5999999999999999E-3</v>
      </c>
      <c r="M341" s="7">
        <v>5.45E-3</v>
      </c>
      <c r="N341" s="7" t="s">
        <v>137</v>
      </c>
      <c r="O341" s="7" t="s">
        <v>138</v>
      </c>
      <c r="P341" s="7" t="s">
        <v>138</v>
      </c>
      <c r="Q341" s="7">
        <v>8.5999999999999993E-2</v>
      </c>
      <c r="R341" s="7">
        <v>1.6E-2</v>
      </c>
      <c r="S341" s="7">
        <v>1.3100000000000001E-2</v>
      </c>
      <c r="T341" s="11">
        <f t="shared" si="20"/>
        <v>0.23713333333333331</v>
      </c>
      <c r="U341" s="12">
        <f>STDEV(B341,E341,H341,K341,N341,Q341)</f>
        <v>0.33125436349327292</v>
      </c>
    </row>
    <row r="342" spans="1:21" x14ac:dyDescent="0.25">
      <c r="A342" s="17" t="s">
        <v>54</v>
      </c>
      <c r="B342" s="7">
        <v>0.71899999999999997</v>
      </c>
      <c r="C342" s="7">
        <v>8.4000000000000005E-2</v>
      </c>
      <c r="D342" s="7">
        <v>1.01E-2</v>
      </c>
      <c r="E342" s="7">
        <v>0.39900000000000002</v>
      </c>
      <c r="F342" s="7">
        <v>0.05</v>
      </c>
      <c r="G342" s="7">
        <v>9.7000000000000003E-3</v>
      </c>
      <c r="H342" s="7" t="s">
        <v>137</v>
      </c>
      <c r="I342" s="7" t="s">
        <v>138</v>
      </c>
      <c r="J342" s="7" t="s">
        <v>138</v>
      </c>
      <c r="K342" s="7">
        <v>1.6199999999999999E-2</v>
      </c>
      <c r="L342" s="7">
        <v>5.7000000000000002E-3</v>
      </c>
      <c r="M342" s="7">
        <v>9.5200000000000007E-3</v>
      </c>
      <c r="N342" s="7">
        <v>3.2199999999999999E-2</v>
      </c>
      <c r="O342" s="7">
        <v>6.7999999999999996E-3</v>
      </c>
      <c r="P342" s="7">
        <v>4.6899999999999997E-3</v>
      </c>
      <c r="Q342" s="7">
        <v>6.3E-2</v>
      </c>
      <c r="R342" s="7">
        <v>1.2999999999999999E-2</v>
      </c>
      <c r="S342" s="7">
        <v>1.32E-2</v>
      </c>
      <c r="T342" s="11">
        <f t="shared" si="20"/>
        <v>0.24587999999999996</v>
      </c>
      <c r="U342" s="12">
        <f>STDEV(B342,E342,H342,K342,N342,Q342)</f>
        <v>0.30787392224740318</v>
      </c>
    </row>
    <row r="343" spans="1:21" x14ac:dyDescent="0.25">
      <c r="A343" s="17" t="s">
        <v>55</v>
      </c>
      <c r="B343" s="7">
        <v>0.28299999999999997</v>
      </c>
      <c r="C343" s="7">
        <v>5.8999999999999997E-2</v>
      </c>
      <c r="D343" s="7">
        <v>0</v>
      </c>
      <c r="E343" s="7" t="s">
        <v>137</v>
      </c>
      <c r="F343" s="7" t="s">
        <v>138</v>
      </c>
      <c r="G343" s="7" t="s">
        <v>138</v>
      </c>
      <c r="H343" s="7" t="s">
        <v>137</v>
      </c>
      <c r="I343" s="7" t="s">
        <v>138</v>
      </c>
      <c r="J343" s="7" t="s">
        <v>138</v>
      </c>
      <c r="K343" s="7" t="s">
        <v>137</v>
      </c>
      <c r="L343" s="7" t="s">
        <v>138</v>
      </c>
      <c r="M343" s="7" t="s">
        <v>138</v>
      </c>
      <c r="N343" s="7">
        <v>6.2E-2</v>
      </c>
      <c r="O343" s="7">
        <v>3.1E-2</v>
      </c>
      <c r="P343" s="7">
        <v>6.2E-2</v>
      </c>
      <c r="Q343" s="7" t="s">
        <v>137</v>
      </c>
      <c r="R343" s="7" t="s">
        <v>138</v>
      </c>
      <c r="S343" s="7" t="s">
        <v>138</v>
      </c>
      <c r="T343" s="11">
        <f t="shared" si="20"/>
        <v>0.17249999999999999</v>
      </c>
      <c r="U343" s="12" t="s">
        <v>138</v>
      </c>
    </row>
    <row r="344" spans="1:21" x14ac:dyDescent="0.25">
      <c r="A344" s="17" t="s">
        <v>56</v>
      </c>
      <c r="B344" s="7">
        <v>5.1999999999999998E-2</v>
      </c>
      <c r="C344" s="7">
        <v>2.1000000000000001E-2</v>
      </c>
      <c r="D344" s="7">
        <v>2.6800000000000001E-2</v>
      </c>
      <c r="E344" s="7" t="s">
        <v>137</v>
      </c>
      <c r="F344" s="7" t="s">
        <v>138</v>
      </c>
      <c r="G344" s="7" t="s">
        <v>138</v>
      </c>
      <c r="H344" s="7" t="s">
        <v>137</v>
      </c>
      <c r="I344" s="7" t="s">
        <v>138</v>
      </c>
      <c r="J344" s="7" t="s">
        <v>138</v>
      </c>
      <c r="K344" s="7" t="s">
        <v>137</v>
      </c>
      <c r="L344" s="7" t="s">
        <v>138</v>
      </c>
      <c r="M344" s="7" t="s">
        <v>138</v>
      </c>
      <c r="N344" s="7">
        <v>5.8000000000000003E-2</v>
      </c>
      <c r="O344" s="7">
        <v>0.02</v>
      </c>
      <c r="P344" s="7">
        <v>3.3700000000000001E-2</v>
      </c>
      <c r="Q344" s="7" t="s">
        <v>137</v>
      </c>
      <c r="R344" s="7" t="s">
        <v>138</v>
      </c>
      <c r="S344" s="7" t="s">
        <v>138</v>
      </c>
      <c r="T344" s="11">
        <f t="shared" si="20"/>
        <v>5.5E-2</v>
      </c>
      <c r="U344" s="12" t="s">
        <v>138</v>
      </c>
    </row>
    <row r="345" spans="1:21" x14ac:dyDescent="0.25">
      <c r="A345" s="17" t="s">
        <v>57</v>
      </c>
      <c r="B345" s="7">
        <v>0.26900000000000002</v>
      </c>
      <c r="C345" s="7">
        <v>5.6000000000000001E-2</v>
      </c>
      <c r="D345" s="7">
        <v>4.9299999999999997E-2</v>
      </c>
      <c r="E345" s="7">
        <v>0.157</v>
      </c>
      <c r="F345" s="7">
        <v>4.9000000000000002E-2</v>
      </c>
      <c r="G345" s="7">
        <v>8.2199999999999995E-2</v>
      </c>
      <c r="H345" s="7">
        <v>5.07</v>
      </c>
      <c r="I345" s="7">
        <v>0.55000000000000004</v>
      </c>
      <c r="J345" s="7">
        <v>7.2700000000000001E-2</v>
      </c>
      <c r="K345" s="7">
        <v>0.94</v>
      </c>
      <c r="L345" s="7">
        <v>0.12</v>
      </c>
      <c r="M345" s="7">
        <v>9.2899999999999996E-2</v>
      </c>
      <c r="N345" s="7" t="s">
        <v>137</v>
      </c>
      <c r="O345" s="7" t="s">
        <v>138</v>
      </c>
      <c r="P345" s="7" t="s">
        <v>138</v>
      </c>
      <c r="Q345" s="7" t="s">
        <v>137</v>
      </c>
      <c r="R345" s="7" t="s">
        <v>138</v>
      </c>
      <c r="S345" s="7" t="s">
        <v>138</v>
      </c>
      <c r="T345" s="11">
        <f t="shared" si="20"/>
        <v>1.609</v>
      </c>
      <c r="U345" s="12" t="s">
        <v>138</v>
      </c>
    </row>
    <row r="346" spans="1:21" x14ac:dyDescent="0.25">
      <c r="A346" s="17" t="s">
        <v>58</v>
      </c>
      <c r="B346" s="7" t="s">
        <v>137</v>
      </c>
      <c r="C346" s="7" t="s">
        <v>138</v>
      </c>
      <c r="D346" s="7" t="s">
        <v>138</v>
      </c>
      <c r="E346" s="7" t="s">
        <v>137</v>
      </c>
      <c r="F346" s="7" t="s">
        <v>138</v>
      </c>
      <c r="G346" s="7" t="s">
        <v>138</v>
      </c>
      <c r="H346" s="7" t="s">
        <v>137</v>
      </c>
      <c r="I346" s="7" t="s">
        <v>138</v>
      </c>
      <c r="J346" s="7" t="s">
        <v>138</v>
      </c>
      <c r="K346" s="7" t="s">
        <v>137</v>
      </c>
      <c r="L346" s="7" t="s">
        <v>138</v>
      </c>
      <c r="M346" s="7" t="s">
        <v>138</v>
      </c>
      <c r="N346" s="7" t="s">
        <v>137</v>
      </c>
      <c r="O346" s="7" t="s">
        <v>138</v>
      </c>
      <c r="P346" s="7" t="s">
        <v>138</v>
      </c>
      <c r="Q346" s="7" t="s">
        <v>137</v>
      </c>
      <c r="R346" s="7" t="s">
        <v>138</v>
      </c>
      <c r="S346" s="7" t="s">
        <v>138</v>
      </c>
      <c r="T346" s="11" t="s">
        <v>138</v>
      </c>
      <c r="U346" s="12" t="s">
        <v>138</v>
      </c>
    </row>
    <row r="347" spans="1:21" x14ac:dyDescent="0.25">
      <c r="A347" s="17" t="s">
        <v>59</v>
      </c>
      <c r="B347" s="7">
        <v>2.95</v>
      </c>
      <c r="C347" s="7">
        <v>0.36</v>
      </c>
      <c r="D347" s="7">
        <v>3.7400000000000003E-2</v>
      </c>
      <c r="E347" s="7">
        <v>4.84</v>
      </c>
      <c r="F347" s="7">
        <v>0.6</v>
      </c>
      <c r="G347" s="7">
        <v>4.5999999999999999E-2</v>
      </c>
      <c r="H347" s="7">
        <v>0.7</v>
      </c>
      <c r="I347" s="7">
        <v>0.1</v>
      </c>
      <c r="J347" s="7">
        <v>4.07E-2</v>
      </c>
      <c r="K347" s="7">
        <v>0.219</v>
      </c>
      <c r="L347" s="7">
        <v>4.2999999999999997E-2</v>
      </c>
      <c r="M347" s="7">
        <v>6.13E-2</v>
      </c>
      <c r="N347" s="7">
        <v>0.77</v>
      </c>
      <c r="O347" s="7">
        <v>0.11</v>
      </c>
      <c r="P347" s="7">
        <v>3.6299999999999999E-2</v>
      </c>
      <c r="Q347" s="7">
        <v>1.56</v>
      </c>
      <c r="R347" s="7">
        <v>0.22</v>
      </c>
      <c r="S347" s="7">
        <v>4.4400000000000002E-2</v>
      </c>
      <c r="T347" s="11">
        <f t="shared" si="20"/>
        <v>1.8398333333333332</v>
      </c>
      <c r="U347" s="12">
        <f>STDEV(B347,E347,H347,K347,N347,Q347)</f>
        <v>1.7540034682595893</v>
      </c>
    </row>
    <row r="348" spans="1:21" x14ac:dyDescent="0.25">
      <c r="A348" s="17" t="s">
        <v>60</v>
      </c>
      <c r="B348" s="7">
        <v>3.13</v>
      </c>
      <c r="C348" s="7">
        <v>0.38</v>
      </c>
      <c r="D348" s="7">
        <v>1.9400000000000001E-2</v>
      </c>
      <c r="E348" s="7">
        <v>0.26700000000000002</v>
      </c>
      <c r="F348" s="7">
        <v>4.2999999999999997E-2</v>
      </c>
      <c r="G348" s="7">
        <v>3.3700000000000001E-2</v>
      </c>
      <c r="H348" s="7">
        <v>0.93</v>
      </c>
      <c r="I348" s="7">
        <v>0.13</v>
      </c>
      <c r="J348" s="7">
        <v>3.1099999999999999E-2</v>
      </c>
      <c r="K348" s="7">
        <v>0.255</v>
      </c>
      <c r="L348" s="7">
        <v>3.9E-2</v>
      </c>
      <c r="M348" s="7">
        <v>2.9399999999999999E-2</v>
      </c>
      <c r="N348" s="7">
        <v>6.6000000000000003E-2</v>
      </c>
      <c r="O348" s="7">
        <v>1.4E-2</v>
      </c>
      <c r="P348" s="7">
        <v>1.49E-2</v>
      </c>
      <c r="Q348" s="7">
        <v>0.377</v>
      </c>
      <c r="R348" s="7">
        <v>5.8000000000000003E-2</v>
      </c>
      <c r="S348" s="7">
        <v>3.3000000000000002E-2</v>
      </c>
      <c r="T348" s="11">
        <f t="shared" si="20"/>
        <v>0.83749999999999991</v>
      </c>
      <c r="U348" s="12">
        <f>STDEV(B348,E348,H348,K348,N348,Q348)</f>
        <v>1.1607033643442239</v>
      </c>
    </row>
    <row r="349" spans="1:21" x14ac:dyDescent="0.25">
      <c r="A349" s="17" t="s">
        <v>61</v>
      </c>
      <c r="B349" s="7">
        <v>0.16200000000000001</v>
      </c>
      <c r="C349" s="7">
        <v>2.5999999999999999E-2</v>
      </c>
      <c r="D349" s="7">
        <v>1.2699999999999999E-2</v>
      </c>
      <c r="E349" s="7">
        <v>2.1000000000000001E-2</v>
      </c>
      <c r="F349" s="7">
        <v>1.0999999999999999E-2</v>
      </c>
      <c r="G349" s="7">
        <v>2.07E-2</v>
      </c>
      <c r="H349" s="7" t="s">
        <v>137</v>
      </c>
      <c r="I349" s="7" t="s">
        <v>138</v>
      </c>
      <c r="J349" s="7" t="s">
        <v>138</v>
      </c>
      <c r="K349" s="7">
        <v>2.52E-2</v>
      </c>
      <c r="L349" s="7">
        <v>9.7999999999999997E-3</v>
      </c>
      <c r="M349" s="7">
        <v>1.8800000000000001E-2</v>
      </c>
      <c r="N349" s="7">
        <v>2.1499999999999998E-2</v>
      </c>
      <c r="O349" s="7">
        <v>7.0000000000000001E-3</v>
      </c>
      <c r="P349" s="7">
        <v>1.0200000000000001E-2</v>
      </c>
      <c r="Q349" s="7" t="s">
        <v>137</v>
      </c>
      <c r="R349" s="7" t="s">
        <v>138</v>
      </c>
      <c r="S349" s="7" t="s">
        <v>138</v>
      </c>
      <c r="T349" s="11">
        <f t="shared" si="20"/>
        <v>5.7424999999999997E-2</v>
      </c>
      <c r="U349" s="12" t="s">
        <v>138</v>
      </c>
    </row>
    <row r="350" spans="1:21" ht="13.8" thickBot="1" x14ac:dyDescent="0.3">
      <c r="A350" s="18" t="s">
        <v>62</v>
      </c>
      <c r="B350" s="8">
        <v>0.104</v>
      </c>
      <c r="C350" s="8">
        <v>1.9E-2</v>
      </c>
      <c r="D350" s="8">
        <v>1.35E-2</v>
      </c>
      <c r="E350" s="8">
        <v>2.1299999999999999E-2</v>
      </c>
      <c r="F350" s="8">
        <v>9.5999999999999992E-3</v>
      </c>
      <c r="G350" s="8">
        <v>1.6799999999999999E-2</v>
      </c>
      <c r="H350" s="8" t="s">
        <v>137</v>
      </c>
      <c r="I350" s="8" t="s">
        <v>138</v>
      </c>
      <c r="J350" s="8" t="s">
        <v>138</v>
      </c>
      <c r="K350" s="8">
        <v>1.43E-2</v>
      </c>
      <c r="L350" s="8">
        <v>6.7000000000000002E-3</v>
      </c>
      <c r="M350" s="8">
        <v>1.2800000000000001E-2</v>
      </c>
      <c r="N350" s="8" t="s">
        <v>137</v>
      </c>
      <c r="O350" s="8" t="s">
        <v>138</v>
      </c>
      <c r="P350" s="8" t="s">
        <v>138</v>
      </c>
      <c r="Q350" s="8" t="s">
        <v>137</v>
      </c>
      <c r="R350" s="8" t="s">
        <v>138</v>
      </c>
      <c r="S350" s="8" t="s">
        <v>138</v>
      </c>
      <c r="T350" s="13">
        <f t="shared" si="20"/>
        <v>4.6533333333333336E-2</v>
      </c>
      <c r="U350" s="14">
        <f>STDEV(B350,E350,H350,K350,N350,Q350)</f>
        <v>4.9890513460309593E-2</v>
      </c>
    </row>
    <row r="351" spans="1:21" ht="13.8" thickBot="1" x14ac:dyDescent="0.3"/>
    <row r="352" spans="1:21" x14ac:dyDescent="0.25">
      <c r="A352" s="9"/>
      <c r="B352" s="6" t="s">
        <v>117</v>
      </c>
      <c r="C352" s="6" t="s">
        <v>63</v>
      </c>
      <c r="D352" s="6" t="s">
        <v>85</v>
      </c>
      <c r="E352" s="6" t="s">
        <v>118</v>
      </c>
      <c r="F352" s="6" t="s">
        <v>63</v>
      </c>
      <c r="G352" s="6" t="s">
        <v>85</v>
      </c>
      <c r="H352" s="6" t="s">
        <v>119</v>
      </c>
      <c r="I352" s="6" t="s">
        <v>63</v>
      </c>
      <c r="J352" s="6" t="s">
        <v>85</v>
      </c>
      <c r="K352" s="6" t="s">
        <v>120</v>
      </c>
      <c r="L352" s="6" t="s">
        <v>63</v>
      </c>
      <c r="M352" s="6" t="s">
        <v>85</v>
      </c>
      <c r="N352" s="6" t="s">
        <v>121</v>
      </c>
      <c r="O352" s="6" t="s">
        <v>63</v>
      </c>
      <c r="P352" s="6" t="s">
        <v>85</v>
      </c>
      <c r="Q352" s="9" t="s">
        <v>139</v>
      </c>
      <c r="R352" s="10" t="s">
        <v>140</v>
      </c>
    </row>
    <row r="353" spans="1:18" x14ac:dyDescent="0.25">
      <c r="A353" s="17" t="s">
        <v>30</v>
      </c>
      <c r="B353" s="7">
        <v>586.53</v>
      </c>
      <c r="C353" s="7">
        <v>56.49</v>
      </c>
      <c r="D353" s="7">
        <v>3.5400000000000001E-2</v>
      </c>
      <c r="E353" s="7">
        <v>58.72</v>
      </c>
      <c r="F353" s="7">
        <v>5.89</v>
      </c>
      <c r="G353" s="7">
        <v>3.5000000000000003E-2</v>
      </c>
      <c r="H353" s="7">
        <v>193.37</v>
      </c>
      <c r="I353" s="7">
        <v>20.16</v>
      </c>
      <c r="J353" s="7">
        <v>3.15E-2</v>
      </c>
      <c r="K353" s="7">
        <v>228.92</v>
      </c>
      <c r="L353" s="7">
        <v>24.81</v>
      </c>
      <c r="M353" s="7">
        <v>4.1700000000000001E-2</v>
      </c>
      <c r="N353" s="7">
        <v>200.01</v>
      </c>
      <c r="O353" s="7">
        <v>22.54</v>
      </c>
      <c r="P353" s="7">
        <v>2.93E-2</v>
      </c>
      <c r="Q353" s="11">
        <f>AVERAGE(B353,E353,H353,K353,N353)</f>
        <v>253.51</v>
      </c>
      <c r="R353" s="12">
        <f>STDEV(B353,E353,H353,K353,N353)</f>
        <v>197.43935917136685</v>
      </c>
    </row>
    <row r="354" spans="1:18" x14ac:dyDescent="0.25">
      <c r="A354" s="17" t="s">
        <v>31</v>
      </c>
      <c r="B354" s="7">
        <v>683.4</v>
      </c>
      <c r="C354" s="7">
        <v>54.79</v>
      </c>
      <c r="D354" s="7">
        <v>8.2100000000000006E-2</v>
      </c>
      <c r="E354" s="7">
        <v>212.8</v>
      </c>
      <c r="F354" s="7">
        <v>17.7</v>
      </c>
      <c r="G354" s="7">
        <v>9.3799999999999994E-2</v>
      </c>
      <c r="H354" s="7">
        <v>777.94</v>
      </c>
      <c r="I354" s="7">
        <v>67.06</v>
      </c>
      <c r="J354" s="7">
        <v>0.1</v>
      </c>
      <c r="K354" s="7">
        <v>468.3</v>
      </c>
      <c r="L354" s="7">
        <v>41.86</v>
      </c>
      <c r="M354" s="7">
        <v>8.8499999999999995E-2</v>
      </c>
      <c r="N354" s="7">
        <v>453.4</v>
      </c>
      <c r="O354" s="7">
        <v>42.02</v>
      </c>
      <c r="P354" s="7">
        <v>7.0000000000000007E-2</v>
      </c>
      <c r="Q354" s="11">
        <f t="shared" ref="Q354:Q385" si="21">AVERAGE(B354,E354,H354,K354,N354)</f>
        <v>519.16800000000001</v>
      </c>
      <c r="R354" s="12">
        <f t="shared" ref="R354:R385" si="22">STDEV(B354,E354,H354,K354,N354)</f>
        <v>220.62945886712407</v>
      </c>
    </row>
    <row r="355" spans="1:18" x14ac:dyDescent="0.25">
      <c r="A355" s="17" t="s">
        <v>32</v>
      </c>
      <c r="B355" s="7">
        <v>2647.21</v>
      </c>
      <c r="C355" s="7">
        <v>217.52</v>
      </c>
      <c r="D355" s="7">
        <v>52.04</v>
      </c>
      <c r="E355" s="7">
        <v>692.82</v>
      </c>
      <c r="F355" s="7">
        <v>64.41</v>
      </c>
      <c r="G355" s="7">
        <v>61.5</v>
      </c>
      <c r="H355" s="7">
        <v>2925.51</v>
      </c>
      <c r="I355" s="7">
        <v>255.85</v>
      </c>
      <c r="J355" s="7">
        <v>62.8</v>
      </c>
      <c r="K355" s="7">
        <v>1726.93</v>
      </c>
      <c r="L355" s="7">
        <v>156.33000000000001</v>
      </c>
      <c r="M355" s="7">
        <v>56.7</v>
      </c>
      <c r="N355" s="7">
        <v>1330.21</v>
      </c>
      <c r="O355" s="7">
        <v>123.85</v>
      </c>
      <c r="P355" s="7">
        <v>42.99</v>
      </c>
      <c r="Q355" s="11">
        <f t="shared" si="21"/>
        <v>1864.5360000000001</v>
      </c>
      <c r="R355" s="12">
        <f t="shared" si="22"/>
        <v>924.06743383802927</v>
      </c>
    </row>
    <row r="356" spans="1:18" x14ac:dyDescent="0.25">
      <c r="A356" s="17" t="s">
        <v>33</v>
      </c>
      <c r="B356" s="7">
        <v>6.61</v>
      </c>
      <c r="C356" s="7">
        <v>0.64</v>
      </c>
      <c r="D356" s="7">
        <v>3.4799999999999998E-2</v>
      </c>
      <c r="E356" s="7">
        <v>2.4300000000000002</v>
      </c>
      <c r="F356" s="7">
        <v>0.25</v>
      </c>
      <c r="G356" s="7">
        <v>4.1099999999999998E-2</v>
      </c>
      <c r="H356" s="7">
        <v>2.96</v>
      </c>
      <c r="I356" s="7">
        <v>0.32</v>
      </c>
      <c r="J356" s="7">
        <v>4.3799999999999999E-2</v>
      </c>
      <c r="K356" s="7">
        <v>4.72</v>
      </c>
      <c r="L356" s="7">
        <v>0.51</v>
      </c>
      <c r="M356" s="7">
        <v>3.8600000000000002E-2</v>
      </c>
      <c r="N356" s="7">
        <v>3.65</v>
      </c>
      <c r="O356" s="7">
        <v>0.41</v>
      </c>
      <c r="P356" s="7">
        <v>2.76E-2</v>
      </c>
      <c r="Q356" s="11">
        <f t="shared" si="21"/>
        <v>4.0739999999999998</v>
      </c>
      <c r="R356" s="12">
        <f t="shared" si="22"/>
        <v>1.6562095278073981</v>
      </c>
    </row>
    <row r="357" spans="1:18" x14ac:dyDescent="0.25">
      <c r="A357" s="17" t="s">
        <v>34</v>
      </c>
      <c r="B357" s="7">
        <v>102.47</v>
      </c>
      <c r="C357" s="7">
        <v>11.28</v>
      </c>
      <c r="D357" s="7">
        <v>0.40699999999999997</v>
      </c>
      <c r="E357" s="7">
        <v>71.33</v>
      </c>
      <c r="F357" s="7">
        <v>8.19</v>
      </c>
      <c r="G357" s="7">
        <v>0.46100000000000002</v>
      </c>
      <c r="H357" s="7">
        <v>125.59</v>
      </c>
      <c r="I357" s="7">
        <v>14.95</v>
      </c>
      <c r="J357" s="7">
        <v>0.41399999999999998</v>
      </c>
      <c r="K357" s="7">
        <v>778.41</v>
      </c>
      <c r="L357" s="7">
        <v>95.36</v>
      </c>
      <c r="M357" s="7">
        <v>0.45200000000000001</v>
      </c>
      <c r="N357" s="7">
        <v>101.01</v>
      </c>
      <c r="O357" s="7">
        <v>12.9</v>
      </c>
      <c r="P357" s="7">
        <v>0.34499999999999997</v>
      </c>
      <c r="Q357" s="11">
        <f t="shared" si="21"/>
        <v>235.762</v>
      </c>
      <c r="R357" s="12">
        <f t="shared" si="22"/>
        <v>303.9603028686476</v>
      </c>
    </row>
    <row r="358" spans="1:18" x14ac:dyDescent="0.25">
      <c r="A358" s="17" t="s">
        <v>35</v>
      </c>
      <c r="B358" s="7">
        <v>572.13</v>
      </c>
      <c r="C358" s="7">
        <v>42.87</v>
      </c>
      <c r="D358" s="7">
        <v>2.4400000000000002E-2</v>
      </c>
      <c r="E358" s="7">
        <v>752.98</v>
      </c>
      <c r="F358" s="7">
        <v>58.48</v>
      </c>
      <c r="G358" s="7">
        <v>3.3399999999999999E-2</v>
      </c>
      <c r="H358" s="7">
        <v>683.01</v>
      </c>
      <c r="I358" s="7">
        <v>55.02</v>
      </c>
      <c r="J358" s="7">
        <v>3.2800000000000003E-2</v>
      </c>
      <c r="K358" s="7">
        <v>611.09</v>
      </c>
      <c r="L358" s="7">
        <v>51.05</v>
      </c>
      <c r="M358" s="7">
        <v>3.0700000000000002E-2</v>
      </c>
      <c r="N358" s="7">
        <v>579.95000000000005</v>
      </c>
      <c r="O358" s="7">
        <v>50.24</v>
      </c>
      <c r="P358" s="7">
        <v>0.123</v>
      </c>
      <c r="Q358" s="11">
        <f t="shared" si="21"/>
        <v>639.83199999999999</v>
      </c>
      <c r="R358" s="12">
        <f t="shared" si="22"/>
        <v>76.912818957570877</v>
      </c>
    </row>
    <row r="359" spans="1:18" x14ac:dyDescent="0.25">
      <c r="A359" s="17" t="s">
        <v>36</v>
      </c>
      <c r="B359" s="7">
        <v>3.94</v>
      </c>
      <c r="C359" s="7">
        <v>0.81</v>
      </c>
      <c r="D359" s="7">
        <v>1.62</v>
      </c>
      <c r="E359" s="7">
        <v>2.52</v>
      </c>
      <c r="F359" s="7">
        <v>0.88</v>
      </c>
      <c r="G359" s="7">
        <v>2</v>
      </c>
      <c r="H359" s="7">
        <v>14.89</v>
      </c>
      <c r="I359" s="7">
        <v>1.4</v>
      </c>
      <c r="J359" s="7">
        <v>1.93</v>
      </c>
      <c r="K359" s="7" t="s">
        <v>137</v>
      </c>
      <c r="L359" s="7">
        <v>0.75</v>
      </c>
      <c r="M359" s="7">
        <v>1.79</v>
      </c>
      <c r="N359" s="7">
        <v>2.27</v>
      </c>
      <c r="O359" s="7">
        <v>0.54</v>
      </c>
      <c r="P359" s="7">
        <v>1.28</v>
      </c>
      <c r="Q359" s="11">
        <f t="shared" si="21"/>
        <v>5.9050000000000002</v>
      </c>
      <c r="R359" s="12">
        <f t="shared" si="22"/>
        <v>6.0349785970346792</v>
      </c>
    </row>
    <row r="360" spans="1:18" x14ac:dyDescent="0.25">
      <c r="A360" s="17" t="s">
        <v>37</v>
      </c>
      <c r="B360" s="7">
        <v>419.43</v>
      </c>
      <c r="C360" s="7">
        <v>23.95</v>
      </c>
      <c r="D360" s="7">
        <v>0.253</v>
      </c>
      <c r="E360" s="7">
        <v>484.87</v>
      </c>
      <c r="F360" s="7">
        <v>28.53</v>
      </c>
      <c r="G360" s="7">
        <v>0.29699999999999999</v>
      </c>
      <c r="H360" s="7">
        <v>560.54</v>
      </c>
      <c r="I360" s="7">
        <v>34.04</v>
      </c>
      <c r="J360" s="7">
        <v>0.309</v>
      </c>
      <c r="K360" s="7">
        <v>786.86</v>
      </c>
      <c r="L360" s="7">
        <v>49.3</v>
      </c>
      <c r="M360" s="7">
        <v>0.27600000000000002</v>
      </c>
      <c r="N360" s="7">
        <v>671.45</v>
      </c>
      <c r="O360" s="7">
        <v>43.43</v>
      </c>
      <c r="P360" s="7">
        <v>0.20799999999999999</v>
      </c>
      <c r="Q360" s="11">
        <f t="shared" si="21"/>
        <v>584.62999999999988</v>
      </c>
      <c r="R360" s="12">
        <f t="shared" si="22"/>
        <v>146.84865593528639</v>
      </c>
    </row>
    <row r="361" spans="1:18" x14ac:dyDescent="0.25">
      <c r="A361" s="17" t="s">
        <v>38</v>
      </c>
      <c r="B361" s="7">
        <v>24.69</v>
      </c>
      <c r="C361" s="7">
        <v>1.28</v>
      </c>
      <c r="D361" s="7">
        <v>2.3E-2</v>
      </c>
      <c r="E361" s="7">
        <v>20.72</v>
      </c>
      <c r="F361" s="7">
        <v>1.1100000000000001</v>
      </c>
      <c r="G361" s="7">
        <v>2.52E-2</v>
      </c>
      <c r="H361" s="7">
        <v>22.73</v>
      </c>
      <c r="I361" s="7">
        <v>1.26</v>
      </c>
      <c r="J361" s="7">
        <v>2.6200000000000001E-2</v>
      </c>
      <c r="K361" s="7">
        <v>24.06</v>
      </c>
      <c r="L361" s="7">
        <v>1.35</v>
      </c>
      <c r="M361" s="7">
        <v>2.2700000000000001E-2</v>
      </c>
      <c r="N361" s="7">
        <v>22.26</v>
      </c>
      <c r="O361" s="7">
        <v>1.28</v>
      </c>
      <c r="P361" s="7">
        <v>1.1599999999999999E-2</v>
      </c>
      <c r="Q361" s="11">
        <f t="shared" si="21"/>
        <v>22.892000000000003</v>
      </c>
      <c r="R361" s="12">
        <f t="shared" si="22"/>
        <v>1.5604710827182928</v>
      </c>
    </row>
    <row r="362" spans="1:18" x14ac:dyDescent="0.25">
      <c r="A362" s="17" t="s">
        <v>39</v>
      </c>
      <c r="B362" s="7">
        <v>139.29</v>
      </c>
      <c r="C362" s="7">
        <v>9.82</v>
      </c>
      <c r="D362" s="7">
        <v>8.8099999999999998E-2</v>
      </c>
      <c r="E362" s="7">
        <v>167.08</v>
      </c>
      <c r="F362" s="7">
        <v>12.17</v>
      </c>
      <c r="G362" s="7">
        <v>0.12</v>
      </c>
      <c r="H362" s="7">
        <v>142.66</v>
      </c>
      <c r="I362" s="7">
        <v>10.79</v>
      </c>
      <c r="J362" s="7">
        <v>0.104</v>
      </c>
      <c r="K362" s="7">
        <v>140.13</v>
      </c>
      <c r="L362" s="7">
        <v>10.93</v>
      </c>
      <c r="M362" s="7">
        <v>0.105</v>
      </c>
      <c r="N362" s="7">
        <v>130.76</v>
      </c>
      <c r="O362" s="7">
        <v>10.53</v>
      </c>
      <c r="P362" s="7">
        <v>7.1999999999999995E-2</v>
      </c>
      <c r="Q362" s="11">
        <f t="shared" si="21"/>
        <v>143.98399999999998</v>
      </c>
      <c r="R362" s="12">
        <f t="shared" si="22"/>
        <v>13.665095316169596</v>
      </c>
    </row>
    <row r="363" spans="1:18" x14ac:dyDescent="0.25">
      <c r="A363" s="17" t="s">
        <v>40</v>
      </c>
      <c r="B363" s="7">
        <v>14.03</v>
      </c>
      <c r="C363" s="7">
        <v>0.69</v>
      </c>
      <c r="D363" s="7">
        <v>0.161</v>
      </c>
      <c r="E363" s="7">
        <v>1.0900000000000001</v>
      </c>
      <c r="F363" s="7">
        <v>0.13</v>
      </c>
      <c r="G363" s="7">
        <v>0.16400000000000001</v>
      </c>
      <c r="H363" s="7">
        <v>4.53</v>
      </c>
      <c r="I363" s="7">
        <v>0.34</v>
      </c>
      <c r="J363" s="7">
        <v>0.19</v>
      </c>
      <c r="K363" s="7">
        <v>34.03</v>
      </c>
      <c r="L363" s="7">
        <v>1.52</v>
      </c>
      <c r="M363" s="7">
        <v>0.16600000000000001</v>
      </c>
      <c r="N363" s="7">
        <v>1.34</v>
      </c>
      <c r="O363" s="7">
        <v>0.11</v>
      </c>
      <c r="P363" s="7">
        <v>0.129</v>
      </c>
      <c r="Q363" s="11">
        <f t="shared" si="21"/>
        <v>11.004000000000001</v>
      </c>
      <c r="R363" s="12">
        <f t="shared" si="22"/>
        <v>13.900956082226861</v>
      </c>
    </row>
    <row r="364" spans="1:18" x14ac:dyDescent="0.25">
      <c r="A364" s="17" t="s">
        <v>41</v>
      </c>
      <c r="B364" s="7">
        <v>46.44</v>
      </c>
      <c r="C364" s="7">
        <v>3.42</v>
      </c>
      <c r="D364" s="7">
        <v>0.221</v>
      </c>
      <c r="E364" s="7">
        <v>24.37</v>
      </c>
      <c r="F364" s="7">
        <v>1.9</v>
      </c>
      <c r="G364" s="7">
        <v>0.35699999999999998</v>
      </c>
      <c r="H364" s="7">
        <v>35.64</v>
      </c>
      <c r="I364" s="7">
        <v>2.85</v>
      </c>
      <c r="J364" s="7">
        <v>0.27400000000000002</v>
      </c>
      <c r="K364" s="7">
        <v>42.01</v>
      </c>
      <c r="L364" s="7">
        <v>3.35</v>
      </c>
      <c r="M364" s="7">
        <v>0.26400000000000001</v>
      </c>
      <c r="N364" s="7">
        <v>33.01</v>
      </c>
      <c r="O364" s="7">
        <v>2.69</v>
      </c>
      <c r="P364" s="7">
        <v>0.13400000000000001</v>
      </c>
      <c r="Q364" s="11">
        <f t="shared" si="21"/>
        <v>36.293999999999997</v>
      </c>
      <c r="R364" s="12">
        <f t="shared" si="22"/>
        <v>8.5001194109259366</v>
      </c>
    </row>
    <row r="365" spans="1:18" x14ac:dyDescent="0.25">
      <c r="A365" s="17" t="s">
        <v>42</v>
      </c>
      <c r="B365" s="7">
        <v>34.71</v>
      </c>
      <c r="C365" s="7">
        <v>1.94</v>
      </c>
      <c r="D365" s="7">
        <v>1.38E-2</v>
      </c>
      <c r="E365" s="7">
        <v>30.76</v>
      </c>
      <c r="F365" s="7">
        <v>1.77</v>
      </c>
      <c r="G365" s="7">
        <v>3.6900000000000002E-2</v>
      </c>
      <c r="H365" s="7">
        <v>32.15</v>
      </c>
      <c r="I365" s="7">
        <v>1.92</v>
      </c>
      <c r="J365" s="7">
        <v>4.41E-2</v>
      </c>
      <c r="K365" s="7">
        <v>31.12</v>
      </c>
      <c r="L365" s="7">
        <v>1.9</v>
      </c>
      <c r="M365" s="7">
        <v>3.4099999999999998E-2</v>
      </c>
      <c r="N365" s="7">
        <v>31.24</v>
      </c>
      <c r="O365" s="7">
        <v>1.95</v>
      </c>
      <c r="P365" s="7">
        <v>2.1299999999999999E-2</v>
      </c>
      <c r="Q365" s="11">
        <f t="shared" si="21"/>
        <v>31.996000000000002</v>
      </c>
      <c r="R365" s="12">
        <f t="shared" si="22"/>
        <v>1.6012588797567995</v>
      </c>
    </row>
    <row r="366" spans="1:18" x14ac:dyDescent="0.25">
      <c r="A366" s="17" t="s">
        <v>43</v>
      </c>
      <c r="B366" s="7">
        <v>5.21</v>
      </c>
      <c r="C366" s="7">
        <v>0.98</v>
      </c>
      <c r="D366" s="7">
        <v>1.89</v>
      </c>
      <c r="E366" s="7">
        <v>3.06</v>
      </c>
      <c r="F366" s="7">
        <v>1.01</v>
      </c>
      <c r="G366" s="7">
        <v>2.2799999999999998</v>
      </c>
      <c r="H366" s="7" t="s">
        <v>137</v>
      </c>
      <c r="I366" s="7" t="s">
        <v>138</v>
      </c>
      <c r="J366" s="7" t="s">
        <v>138</v>
      </c>
      <c r="K366" s="7" t="s">
        <v>137</v>
      </c>
      <c r="L366" s="7">
        <v>0.88</v>
      </c>
      <c r="M366" s="7">
        <v>2.08</v>
      </c>
      <c r="N366" s="7" t="s">
        <v>137</v>
      </c>
      <c r="O366" s="7" t="s">
        <v>138</v>
      </c>
      <c r="P366" s="7" t="s">
        <v>138</v>
      </c>
      <c r="Q366" s="11">
        <f t="shared" si="21"/>
        <v>4.1349999999999998</v>
      </c>
      <c r="R366" s="12">
        <f t="shared" si="22"/>
        <v>1.5202795795510775</v>
      </c>
    </row>
    <row r="367" spans="1:18" x14ac:dyDescent="0.25">
      <c r="A367" s="17" t="s">
        <v>44</v>
      </c>
      <c r="B367" s="7">
        <v>0.64600000000000002</v>
      </c>
      <c r="C367" s="7">
        <v>6.9000000000000006E-2</v>
      </c>
      <c r="D367" s="7">
        <v>0</v>
      </c>
      <c r="E367" s="7" t="s">
        <v>137</v>
      </c>
      <c r="F367" s="7" t="s">
        <v>138</v>
      </c>
      <c r="G367" s="7" t="s">
        <v>138</v>
      </c>
      <c r="H367" s="7">
        <v>6.9000000000000006E-2</v>
      </c>
      <c r="I367" s="7">
        <v>1.4999999999999999E-2</v>
      </c>
      <c r="J367" s="7">
        <v>1.2800000000000001E-2</v>
      </c>
      <c r="K367" s="7">
        <v>6.91</v>
      </c>
      <c r="L367" s="7">
        <v>0.76</v>
      </c>
      <c r="M367" s="7">
        <v>1.34E-2</v>
      </c>
      <c r="N367" s="7">
        <v>0.09</v>
      </c>
      <c r="O367" s="7">
        <v>1.2999999999999999E-2</v>
      </c>
      <c r="P367" s="7">
        <v>9.1999999999999998E-3</v>
      </c>
      <c r="Q367" s="11">
        <f t="shared" si="21"/>
        <v>1.92875</v>
      </c>
      <c r="R367" s="12">
        <f t="shared" si="22"/>
        <v>3.3315647349756445</v>
      </c>
    </row>
    <row r="368" spans="1:18" x14ac:dyDescent="0.25">
      <c r="A368" s="17" t="s">
        <v>45</v>
      </c>
      <c r="B368" s="7">
        <v>0.33300000000000002</v>
      </c>
      <c r="C368" s="7">
        <v>4.5999999999999999E-2</v>
      </c>
      <c r="D368" s="7">
        <v>1.9099999999999999E-2</v>
      </c>
      <c r="E368" s="7">
        <v>7.1999999999999995E-2</v>
      </c>
      <c r="F368" s="7">
        <v>0.02</v>
      </c>
      <c r="G368" s="7">
        <v>3.1800000000000002E-2</v>
      </c>
      <c r="H368" s="7">
        <v>0.13400000000000001</v>
      </c>
      <c r="I368" s="7">
        <v>2.7E-2</v>
      </c>
      <c r="J368" s="7">
        <v>0</v>
      </c>
      <c r="K368" s="7">
        <v>0.14099999999999999</v>
      </c>
      <c r="L368" s="7">
        <v>2.4E-2</v>
      </c>
      <c r="M368" s="7">
        <v>1.18E-2</v>
      </c>
      <c r="N368" s="7">
        <v>4.2999999999999997E-2</v>
      </c>
      <c r="O368" s="7">
        <v>0.01</v>
      </c>
      <c r="P368" s="7">
        <v>1.35E-2</v>
      </c>
      <c r="Q368" s="11">
        <f t="shared" si="21"/>
        <v>0.14460000000000001</v>
      </c>
      <c r="R368" s="12">
        <f t="shared" si="22"/>
        <v>0.11315166812734131</v>
      </c>
    </row>
    <row r="369" spans="1:18" x14ac:dyDescent="0.25">
      <c r="A369" s="17" t="s">
        <v>46</v>
      </c>
      <c r="B369" s="7" t="s">
        <v>137</v>
      </c>
      <c r="C369" s="7" t="s">
        <v>138</v>
      </c>
      <c r="D369" s="7" t="s">
        <v>138</v>
      </c>
      <c r="E369" s="7" t="s">
        <v>137</v>
      </c>
      <c r="F369" s="7" t="s">
        <v>138</v>
      </c>
      <c r="G369" s="7" t="s">
        <v>138</v>
      </c>
      <c r="H369" s="7">
        <v>0.92</v>
      </c>
      <c r="I369" s="7">
        <v>0.11</v>
      </c>
      <c r="J369" s="7">
        <v>1.3599999999999999E-2</v>
      </c>
      <c r="K369" s="7">
        <v>5.3999999999999999E-2</v>
      </c>
      <c r="L369" s="7">
        <v>1.0999999999999999E-2</v>
      </c>
      <c r="M369" s="7">
        <v>9.41E-3</v>
      </c>
      <c r="N369" s="7" t="s">
        <v>137</v>
      </c>
      <c r="O369" s="7" t="s">
        <v>138</v>
      </c>
      <c r="P369" s="7" t="s">
        <v>138</v>
      </c>
      <c r="Q369" s="11">
        <f t="shared" si="21"/>
        <v>0.48700000000000004</v>
      </c>
      <c r="R369" s="12">
        <f t="shared" si="22"/>
        <v>0.61235447250755015</v>
      </c>
    </row>
    <row r="370" spans="1:18" x14ac:dyDescent="0.25">
      <c r="A370" s="17" t="s">
        <v>47</v>
      </c>
      <c r="B370" s="7">
        <v>0.109</v>
      </c>
      <c r="C370" s="7">
        <v>3.5000000000000003E-2</v>
      </c>
      <c r="D370" s="7">
        <v>3.9399999999999998E-2</v>
      </c>
      <c r="E370" s="7">
        <v>0.36899999999999999</v>
      </c>
      <c r="F370" s="7">
        <v>6.7000000000000004E-2</v>
      </c>
      <c r="G370" s="7">
        <v>7.8899999999999998E-2</v>
      </c>
      <c r="H370" s="7">
        <v>0.222</v>
      </c>
      <c r="I370" s="7">
        <v>6.2E-2</v>
      </c>
      <c r="J370" s="7">
        <v>6.7400000000000002E-2</v>
      </c>
      <c r="K370" s="7">
        <v>0.11899999999999999</v>
      </c>
      <c r="L370" s="7">
        <v>3.4000000000000002E-2</v>
      </c>
      <c r="M370" s="7">
        <v>4.2599999999999999E-2</v>
      </c>
      <c r="N370" s="7">
        <v>8.7999999999999995E-2</v>
      </c>
      <c r="O370" s="7">
        <v>2.9000000000000001E-2</v>
      </c>
      <c r="P370" s="7">
        <v>5.6399999999999999E-2</v>
      </c>
      <c r="Q370" s="11">
        <f t="shared" si="21"/>
        <v>0.18139999999999998</v>
      </c>
      <c r="R370" s="12">
        <f t="shared" si="22"/>
        <v>0.11694143833560458</v>
      </c>
    </row>
    <row r="371" spans="1:18" x14ac:dyDescent="0.25">
      <c r="A371" s="17" t="s">
        <v>48</v>
      </c>
      <c r="B371" s="7">
        <v>8.3000000000000004E-2</v>
      </c>
      <c r="C371" s="7">
        <v>2.9000000000000001E-2</v>
      </c>
      <c r="D371" s="7">
        <v>4.2200000000000001E-2</v>
      </c>
      <c r="E371" s="7">
        <v>5.2999999999999999E-2</v>
      </c>
      <c r="F371" s="7">
        <v>2.1999999999999999E-2</v>
      </c>
      <c r="G371" s="7">
        <v>3.56E-2</v>
      </c>
      <c r="H371" s="7">
        <v>1.51</v>
      </c>
      <c r="I371" s="7">
        <v>0.14000000000000001</v>
      </c>
      <c r="J371" s="7">
        <v>5.2999999999999999E-2</v>
      </c>
      <c r="K371" s="7" t="s">
        <v>137</v>
      </c>
      <c r="L371" s="7" t="s">
        <v>138</v>
      </c>
      <c r="M371" s="7" t="s">
        <v>138</v>
      </c>
      <c r="N371" s="7">
        <v>0.03</v>
      </c>
      <c r="O371" s="7">
        <v>1.2999999999999999E-2</v>
      </c>
      <c r="P371" s="7">
        <v>2.53E-2</v>
      </c>
      <c r="Q371" s="11">
        <f t="shared" si="21"/>
        <v>0.41899999999999998</v>
      </c>
      <c r="R371" s="12">
        <f t="shared" si="22"/>
        <v>0.7276569704652508</v>
      </c>
    </row>
    <row r="372" spans="1:18" x14ac:dyDescent="0.25">
      <c r="A372" s="17" t="s">
        <v>49</v>
      </c>
      <c r="B372" s="7" t="s">
        <v>137</v>
      </c>
      <c r="C372" s="7" t="s">
        <v>138</v>
      </c>
      <c r="D372" s="7" t="s">
        <v>138</v>
      </c>
      <c r="E372" s="7" t="s">
        <v>137</v>
      </c>
      <c r="F372" s="7" t="s">
        <v>138</v>
      </c>
      <c r="G372" s="7" t="s">
        <v>138</v>
      </c>
      <c r="H372" s="7" t="s">
        <v>137</v>
      </c>
      <c r="I372" s="7" t="s">
        <v>138</v>
      </c>
      <c r="J372" s="7" t="s">
        <v>138</v>
      </c>
      <c r="K372" s="7" t="s">
        <v>137</v>
      </c>
      <c r="L372" s="7" t="s">
        <v>138</v>
      </c>
      <c r="M372" s="7" t="s">
        <v>138</v>
      </c>
      <c r="N372" s="7" t="s">
        <v>137</v>
      </c>
      <c r="O372" s="7" t="s">
        <v>138</v>
      </c>
      <c r="P372" s="7" t="s">
        <v>138</v>
      </c>
      <c r="Q372" s="11" t="s">
        <v>138</v>
      </c>
      <c r="R372" s="12" t="s">
        <v>138</v>
      </c>
    </row>
    <row r="373" spans="1:18" x14ac:dyDescent="0.25">
      <c r="A373" s="17" t="s">
        <v>50</v>
      </c>
      <c r="B373" s="7" t="s">
        <v>137</v>
      </c>
      <c r="C373" s="7" t="s">
        <v>138</v>
      </c>
      <c r="D373" s="7" t="s">
        <v>138</v>
      </c>
      <c r="E373" s="7" t="s">
        <v>137</v>
      </c>
      <c r="F373" s="7" t="s">
        <v>138</v>
      </c>
      <c r="G373" s="7" t="s">
        <v>138</v>
      </c>
      <c r="H373" s="7">
        <v>1.9800000000000002E-2</v>
      </c>
      <c r="I373" s="7">
        <v>9.1999999999999998E-3</v>
      </c>
      <c r="J373" s="7">
        <v>1.29E-2</v>
      </c>
      <c r="K373" s="7">
        <v>1.9099999999999999E-2</v>
      </c>
      <c r="L373" s="7">
        <v>6.1000000000000004E-3</v>
      </c>
      <c r="M373" s="7">
        <v>8.6199999999999992E-3</v>
      </c>
      <c r="N373" s="7">
        <v>8.8999999999999999E-3</v>
      </c>
      <c r="O373" s="7">
        <v>3.5999999999999999E-3</v>
      </c>
      <c r="P373" s="7">
        <v>6.2399999999999999E-3</v>
      </c>
      <c r="Q373" s="11">
        <f t="shared" si="21"/>
        <v>1.5933333333333334E-2</v>
      </c>
      <c r="R373" s="12">
        <f t="shared" si="22"/>
        <v>6.1010927982889538E-3</v>
      </c>
    </row>
    <row r="374" spans="1:18" x14ac:dyDescent="0.25">
      <c r="A374" s="17" t="s">
        <v>51</v>
      </c>
      <c r="B374" s="7">
        <v>0.42299999999999999</v>
      </c>
      <c r="C374" s="7">
        <v>0.09</v>
      </c>
      <c r="D374" s="7">
        <v>0.158</v>
      </c>
      <c r="E374" s="7">
        <v>2.1800000000000002</v>
      </c>
      <c r="F374" s="7">
        <v>0.19</v>
      </c>
      <c r="G374" s="7">
        <v>0.17100000000000001</v>
      </c>
      <c r="H374" s="7">
        <v>0.59</v>
      </c>
      <c r="I374" s="7">
        <v>0.12</v>
      </c>
      <c r="J374" s="7">
        <v>0.187</v>
      </c>
      <c r="K374" s="7">
        <v>0.79</v>
      </c>
      <c r="L374" s="7">
        <v>0.1</v>
      </c>
      <c r="M374" s="7">
        <v>0.157</v>
      </c>
      <c r="N374" s="7">
        <v>0.224</v>
      </c>
      <c r="O374" s="7">
        <v>5.8000000000000003E-2</v>
      </c>
      <c r="P374" s="7">
        <v>0.128</v>
      </c>
      <c r="Q374" s="11">
        <f t="shared" si="21"/>
        <v>0.84139999999999993</v>
      </c>
      <c r="R374" s="12">
        <f t="shared" si="22"/>
        <v>0.77684219761802353</v>
      </c>
    </row>
    <row r="375" spans="1:18" x14ac:dyDescent="0.25">
      <c r="A375" s="17" t="s">
        <v>52</v>
      </c>
      <c r="B375" s="7">
        <v>0.84199999999999997</v>
      </c>
      <c r="C375" s="7">
        <v>8.5999999999999993E-2</v>
      </c>
      <c r="D375" s="7">
        <v>7.5999999999999998E-2</v>
      </c>
      <c r="E375" s="7" t="s">
        <v>137</v>
      </c>
      <c r="F375" s="7" t="s">
        <v>138</v>
      </c>
      <c r="G375" s="7" t="s">
        <v>138</v>
      </c>
      <c r="H375" s="7">
        <v>0.17699999999999999</v>
      </c>
      <c r="I375" s="7">
        <v>6.0999999999999999E-2</v>
      </c>
      <c r="J375" s="7">
        <v>9.7299999999999998E-2</v>
      </c>
      <c r="K375" s="7">
        <v>0.629</v>
      </c>
      <c r="L375" s="7">
        <v>7.0999999999999994E-2</v>
      </c>
      <c r="M375" s="7">
        <v>8.2900000000000001E-2</v>
      </c>
      <c r="N375" s="7">
        <v>0.17599999999999999</v>
      </c>
      <c r="O375" s="7">
        <v>3.6999999999999998E-2</v>
      </c>
      <c r="P375" s="7">
        <v>7.1800000000000003E-2</v>
      </c>
      <c r="Q375" s="11">
        <f t="shared" si="21"/>
        <v>0.45599999999999996</v>
      </c>
      <c r="R375" s="12">
        <f t="shared" si="22"/>
        <v>0.33424841061701394</v>
      </c>
    </row>
    <row r="376" spans="1:18" x14ac:dyDescent="0.25">
      <c r="A376" s="17" t="s">
        <v>53</v>
      </c>
      <c r="B376" s="7">
        <v>1.41</v>
      </c>
      <c r="C376" s="7">
        <v>0.15</v>
      </c>
      <c r="D376" s="7">
        <v>8.77E-3</v>
      </c>
      <c r="E376" s="7" t="s">
        <v>137</v>
      </c>
      <c r="F376" s="7" t="s">
        <v>138</v>
      </c>
      <c r="G376" s="7" t="s">
        <v>138</v>
      </c>
      <c r="H376" s="7">
        <v>6.3E-2</v>
      </c>
      <c r="I376" s="7">
        <v>1.2999999999999999E-2</v>
      </c>
      <c r="J376" s="7">
        <v>1.0500000000000001E-2</v>
      </c>
      <c r="K376" s="7">
        <v>0.17299999999999999</v>
      </c>
      <c r="L376" s="7">
        <v>2.4E-2</v>
      </c>
      <c r="M376" s="7">
        <v>0</v>
      </c>
      <c r="N376" s="7">
        <v>5.3900000000000003E-2</v>
      </c>
      <c r="O376" s="7">
        <v>8.5000000000000006E-3</v>
      </c>
      <c r="P376" s="7">
        <v>3.7299999999999998E-3</v>
      </c>
      <c r="Q376" s="11">
        <f t="shared" si="21"/>
        <v>0.42497499999999999</v>
      </c>
      <c r="R376" s="12">
        <f t="shared" si="22"/>
        <v>0.65891026387007612</v>
      </c>
    </row>
    <row r="377" spans="1:18" x14ac:dyDescent="0.25">
      <c r="A377" s="17" t="s">
        <v>54</v>
      </c>
      <c r="B377" s="7">
        <v>2.0699999999999998</v>
      </c>
      <c r="C377" s="7">
        <v>0.19</v>
      </c>
      <c r="D377" s="7">
        <v>9.9799999999999993E-3</v>
      </c>
      <c r="E377" s="7">
        <v>1.11E-2</v>
      </c>
      <c r="F377" s="7">
        <v>5.1000000000000004E-3</v>
      </c>
      <c r="G377" s="7">
        <v>8.5100000000000002E-3</v>
      </c>
      <c r="H377" s="7">
        <v>5.5E-2</v>
      </c>
      <c r="I377" s="7">
        <v>1.2E-2</v>
      </c>
      <c r="J377" s="7">
        <v>1.0800000000000001E-2</v>
      </c>
      <c r="K377" s="7">
        <v>0.28999999999999998</v>
      </c>
      <c r="L377" s="7">
        <v>3.3000000000000002E-2</v>
      </c>
      <c r="M377" s="7">
        <v>0</v>
      </c>
      <c r="N377" s="7">
        <v>5.9499999999999997E-2</v>
      </c>
      <c r="O377" s="7">
        <v>8.6E-3</v>
      </c>
      <c r="P377" s="7">
        <v>4.7000000000000002E-3</v>
      </c>
      <c r="Q377" s="11">
        <f t="shared" si="21"/>
        <v>0.49711999999999995</v>
      </c>
      <c r="R377" s="12">
        <f t="shared" si="22"/>
        <v>0.88600888652428322</v>
      </c>
    </row>
    <row r="378" spans="1:18" x14ac:dyDescent="0.25">
      <c r="A378" s="17" t="s">
        <v>55</v>
      </c>
      <c r="B378" s="7">
        <v>0.9</v>
      </c>
      <c r="C378" s="7">
        <v>0.12</v>
      </c>
      <c r="D378" s="7">
        <v>3.1099999999999999E-2</v>
      </c>
      <c r="E378" s="7" t="s">
        <v>137</v>
      </c>
      <c r="F378" s="7" t="s">
        <v>138</v>
      </c>
      <c r="G378" s="7" t="s">
        <v>138</v>
      </c>
      <c r="H378" s="7" t="s">
        <v>137</v>
      </c>
      <c r="I378" s="7" t="s">
        <v>138</v>
      </c>
      <c r="J378" s="7" t="s">
        <v>138</v>
      </c>
      <c r="K378" s="7">
        <v>0.26300000000000001</v>
      </c>
      <c r="L378" s="7">
        <v>4.7E-2</v>
      </c>
      <c r="M378" s="7">
        <v>0</v>
      </c>
      <c r="N378" s="7" t="s">
        <v>137</v>
      </c>
      <c r="O378" s="7" t="s">
        <v>138</v>
      </c>
      <c r="P378" s="7" t="s">
        <v>138</v>
      </c>
      <c r="Q378" s="11">
        <f t="shared" si="21"/>
        <v>0.58150000000000002</v>
      </c>
      <c r="R378" s="12">
        <f t="shared" si="22"/>
        <v>0.45042701961583081</v>
      </c>
    </row>
    <row r="379" spans="1:18" x14ac:dyDescent="0.25">
      <c r="A379" s="17" t="s">
        <v>56</v>
      </c>
      <c r="B379" s="7" t="s">
        <v>137</v>
      </c>
      <c r="C379" s="7" t="s">
        <v>138</v>
      </c>
      <c r="D379" s="7" t="s">
        <v>138</v>
      </c>
      <c r="E379" s="7" t="s">
        <v>137</v>
      </c>
      <c r="F379" s="7" t="s">
        <v>138</v>
      </c>
      <c r="G379" s="7" t="s">
        <v>138</v>
      </c>
      <c r="H379" s="7" t="s">
        <v>137</v>
      </c>
      <c r="I379" s="7" t="s">
        <v>138</v>
      </c>
      <c r="J379" s="7" t="s">
        <v>138</v>
      </c>
      <c r="K379" s="7" t="s">
        <v>137</v>
      </c>
      <c r="L379" s="7" t="s">
        <v>138</v>
      </c>
      <c r="M379" s="7" t="s">
        <v>138</v>
      </c>
      <c r="N379" s="7" t="s">
        <v>137</v>
      </c>
      <c r="O379" s="7" t="s">
        <v>138</v>
      </c>
      <c r="P379" s="7" t="s">
        <v>138</v>
      </c>
      <c r="Q379" s="11" t="s">
        <v>138</v>
      </c>
      <c r="R379" s="12" t="s">
        <v>138</v>
      </c>
    </row>
    <row r="380" spans="1:18" x14ac:dyDescent="0.25">
      <c r="A380" s="17" t="s">
        <v>57</v>
      </c>
      <c r="B380" s="7">
        <v>0.36299999999999999</v>
      </c>
      <c r="C380" s="7">
        <v>6.4000000000000001E-2</v>
      </c>
      <c r="D380" s="7">
        <v>4.7500000000000001E-2</v>
      </c>
      <c r="E380" s="7">
        <v>0.222</v>
      </c>
      <c r="F380" s="7">
        <v>4.9000000000000002E-2</v>
      </c>
      <c r="G380" s="7">
        <v>5.6399999999999999E-2</v>
      </c>
      <c r="H380" s="7">
        <v>0.23400000000000001</v>
      </c>
      <c r="I380" s="7">
        <v>6.7000000000000004E-2</v>
      </c>
      <c r="J380" s="7">
        <v>8.3799999999999999E-2</v>
      </c>
      <c r="K380" s="7">
        <v>0.26900000000000002</v>
      </c>
      <c r="L380" s="7">
        <v>5.5E-2</v>
      </c>
      <c r="M380" s="7">
        <v>6.3299999999999995E-2</v>
      </c>
      <c r="N380" s="7">
        <v>0.158</v>
      </c>
      <c r="O380" s="7">
        <v>0.03</v>
      </c>
      <c r="P380" s="7">
        <v>2.6499999999999999E-2</v>
      </c>
      <c r="Q380" s="11">
        <f t="shared" si="21"/>
        <v>0.2492</v>
      </c>
      <c r="R380" s="12">
        <f t="shared" si="22"/>
        <v>7.5217684090910439E-2</v>
      </c>
    </row>
    <row r="381" spans="1:18" x14ac:dyDescent="0.25">
      <c r="A381" s="17" t="s">
        <v>58</v>
      </c>
      <c r="B381" s="7" t="s">
        <v>137</v>
      </c>
      <c r="C381" s="7" t="s">
        <v>138</v>
      </c>
      <c r="D381" s="7" t="s">
        <v>138</v>
      </c>
      <c r="E381" s="7" t="s">
        <v>137</v>
      </c>
      <c r="F381" s="7" t="s">
        <v>138</v>
      </c>
      <c r="G381" s="7" t="s">
        <v>138</v>
      </c>
      <c r="H381" s="7" t="s">
        <v>137</v>
      </c>
      <c r="I381" s="7" t="s">
        <v>138</v>
      </c>
      <c r="J381" s="7" t="s">
        <v>138</v>
      </c>
      <c r="K381" s="7" t="s">
        <v>137</v>
      </c>
      <c r="L381" s="7" t="s">
        <v>138</v>
      </c>
      <c r="M381" s="7" t="s">
        <v>138</v>
      </c>
      <c r="N381" s="7" t="s">
        <v>137</v>
      </c>
      <c r="O381" s="7" t="s">
        <v>138</v>
      </c>
      <c r="P381" s="7" t="s">
        <v>138</v>
      </c>
      <c r="Q381" s="11" t="s">
        <v>138</v>
      </c>
      <c r="R381" s="12" t="s">
        <v>138</v>
      </c>
    </row>
    <row r="382" spans="1:18" x14ac:dyDescent="0.25">
      <c r="A382" s="17" t="s">
        <v>59</v>
      </c>
      <c r="B382" s="7">
        <v>1.28</v>
      </c>
      <c r="C382" s="7">
        <v>9.4E-2</v>
      </c>
      <c r="D382" s="7">
        <v>3.5499999999999997E-2</v>
      </c>
      <c r="E382" s="7">
        <v>0.17799999999999999</v>
      </c>
      <c r="F382" s="7">
        <v>3.7999999999999999E-2</v>
      </c>
      <c r="G382" s="7">
        <v>5.8200000000000002E-2</v>
      </c>
      <c r="H382" s="7">
        <v>1.61</v>
      </c>
      <c r="I382" s="7">
        <v>0.13</v>
      </c>
      <c r="J382" s="7">
        <v>5.0700000000000002E-2</v>
      </c>
      <c r="K382" s="7">
        <v>0.35</v>
      </c>
      <c r="L382" s="7">
        <v>4.1000000000000002E-2</v>
      </c>
      <c r="M382" s="7">
        <v>2.98E-2</v>
      </c>
      <c r="N382" s="7">
        <v>0.498</v>
      </c>
      <c r="O382" s="7">
        <v>4.1000000000000002E-2</v>
      </c>
      <c r="P382" s="7">
        <v>2.6499999999999999E-2</v>
      </c>
      <c r="Q382" s="11">
        <f t="shared" si="21"/>
        <v>0.78320000000000012</v>
      </c>
      <c r="R382" s="12">
        <f t="shared" si="22"/>
        <v>0.62563503738201864</v>
      </c>
    </row>
    <row r="383" spans="1:18" x14ac:dyDescent="0.25">
      <c r="A383" s="17" t="s">
        <v>60</v>
      </c>
      <c r="B383" s="7">
        <v>0.17399999999999999</v>
      </c>
      <c r="C383" s="7">
        <v>2.7E-2</v>
      </c>
      <c r="D383" s="7">
        <v>2.7199999999999998E-2</v>
      </c>
      <c r="E383" s="7" t="s">
        <v>137</v>
      </c>
      <c r="F383" s="7" t="s">
        <v>138</v>
      </c>
      <c r="G383" s="7" t="s">
        <v>138</v>
      </c>
      <c r="H383" s="7">
        <v>0.36799999999999999</v>
      </c>
      <c r="I383" s="7">
        <v>4.7E-2</v>
      </c>
      <c r="J383" s="7">
        <v>2.0500000000000001E-2</v>
      </c>
      <c r="K383" s="7">
        <v>9.5000000000000001E-2</v>
      </c>
      <c r="L383" s="7">
        <v>2.1000000000000001E-2</v>
      </c>
      <c r="M383" s="7">
        <v>3.1699999999999999E-2</v>
      </c>
      <c r="N383" s="7">
        <v>7.0000000000000007E-2</v>
      </c>
      <c r="O383" s="7">
        <v>1.2999999999999999E-2</v>
      </c>
      <c r="P383" s="7">
        <v>1.84E-2</v>
      </c>
      <c r="Q383" s="11">
        <f t="shared" si="21"/>
        <v>0.17675000000000002</v>
      </c>
      <c r="R383" s="12">
        <f t="shared" si="22"/>
        <v>0.1349848756960077</v>
      </c>
    </row>
    <row r="384" spans="1:18" x14ac:dyDescent="0.25">
      <c r="A384" s="17" t="s">
        <v>61</v>
      </c>
      <c r="B384" s="7" t="s">
        <v>137</v>
      </c>
      <c r="C384" s="7" t="s">
        <v>138</v>
      </c>
      <c r="D384" s="7" t="s">
        <v>138</v>
      </c>
      <c r="E384" s="7">
        <v>4.1000000000000002E-2</v>
      </c>
      <c r="F384" s="7">
        <v>1.0999999999999999E-2</v>
      </c>
      <c r="G384" s="7">
        <v>1.41E-2</v>
      </c>
      <c r="H384" s="7" t="s">
        <v>137</v>
      </c>
      <c r="I384" s="7" t="s">
        <v>138</v>
      </c>
      <c r="J384" s="7" t="s">
        <v>138</v>
      </c>
      <c r="K384" s="7" t="s">
        <v>137</v>
      </c>
      <c r="L384" s="7" t="s">
        <v>138</v>
      </c>
      <c r="M384" s="7" t="s">
        <v>138</v>
      </c>
      <c r="N384" s="7" t="s">
        <v>137</v>
      </c>
      <c r="O384" s="7" t="s">
        <v>138</v>
      </c>
      <c r="P384" s="7" t="s">
        <v>138</v>
      </c>
      <c r="Q384" s="11">
        <f t="shared" si="21"/>
        <v>4.1000000000000002E-2</v>
      </c>
      <c r="R384" s="12" t="s">
        <v>138</v>
      </c>
    </row>
    <row r="385" spans="1:21" ht="13.8" thickBot="1" x14ac:dyDescent="0.3">
      <c r="A385" s="18" t="s">
        <v>62</v>
      </c>
      <c r="B385" s="8">
        <v>0.42799999999999999</v>
      </c>
      <c r="C385" s="8">
        <v>4.5999999999999999E-2</v>
      </c>
      <c r="D385" s="8">
        <v>1.7100000000000001E-2</v>
      </c>
      <c r="E385" s="8" t="s">
        <v>137</v>
      </c>
      <c r="F385" s="8" t="s">
        <v>138</v>
      </c>
      <c r="G385" s="8" t="s">
        <v>138</v>
      </c>
      <c r="H385" s="8">
        <v>5.0999999999999997E-2</v>
      </c>
      <c r="I385" s="8">
        <v>1.4999999999999999E-2</v>
      </c>
      <c r="J385" s="8">
        <v>1.67E-2</v>
      </c>
      <c r="K385" s="8">
        <v>0.16700000000000001</v>
      </c>
      <c r="L385" s="8">
        <v>2.1999999999999999E-2</v>
      </c>
      <c r="M385" s="8">
        <v>8.2299999999999995E-3</v>
      </c>
      <c r="N385" s="8">
        <v>1.2</v>
      </c>
      <c r="O385" s="8">
        <v>0.12</v>
      </c>
      <c r="P385" s="8">
        <v>2.0299999999999999E-2</v>
      </c>
      <c r="Q385" s="13">
        <f t="shared" si="21"/>
        <v>0.46150000000000002</v>
      </c>
      <c r="R385" s="14">
        <f t="shared" si="22"/>
        <v>0.51696066903908</v>
      </c>
    </row>
    <row r="386" spans="1:21" ht="13.8" thickBot="1" x14ac:dyDescent="0.3"/>
    <row r="387" spans="1:21" x14ac:dyDescent="0.25">
      <c r="A387" s="9"/>
      <c r="B387" s="6" t="s">
        <v>122</v>
      </c>
      <c r="C387" s="6" t="s">
        <v>63</v>
      </c>
      <c r="D387" s="6" t="s">
        <v>85</v>
      </c>
      <c r="E387" s="6" t="s">
        <v>123</v>
      </c>
      <c r="F387" s="6" t="s">
        <v>63</v>
      </c>
      <c r="G387" s="6" t="s">
        <v>85</v>
      </c>
      <c r="H387" s="6" t="s">
        <v>124</v>
      </c>
      <c r="I387" s="6" t="s">
        <v>63</v>
      </c>
      <c r="J387" s="6" t="s">
        <v>85</v>
      </c>
      <c r="K387" s="6" t="s">
        <v>125</v>
      </c>
      <c r="L387" s="6" t="s">
        <v>63</v>
      </c>
      <c r="M387" s="6" t="s">
        <v>85</v>
      </c>
      <c r="N387" s="6" t="s">
        <v>126</v>
      </c>
      <c r="O387" s="6" t="s">
        <v>63</v>
      </c>
      <c r="P387" s="6" t="s">
        <v>85</v>
      </c>
      <c r="Q387" s="6" t="s">
        <v>127</v>
      </c>
      <c r="R387" s="6" t="s">
        <v>63</v>
      </c>
      <c r="S387" s="6" t="s">
        <v>85</v>
      </c>
      <c r="T387" s="9" t="s">
        <v>139</v>
      </c>
      <c r="U387" s="10" t="s">
        <v>140</v>
      </c>
    </row>
    <row r="388" spans="1:21" x14ac:dyDescent="0.25">
      <c r="A388" s="17" t="s">
        <v>30</v>
      </c>
      <c r="B388" s="7">
        <v>48.75</v>
      </c>
      <c r="C388" s="7">
        <v>10.52</v>
      </c>
      <c r="D388" s="7">
        <v>4.4400000000000002E-2</v>
      </c>
      <c r="E388" s="7">
        <v>46.02</v>
      </c>
      <c r="F388" s="7">
        <v>10.24</v>
      </c>
      <c r="G388" s="7">
        <v>4.2900000000000001E-2</v>
      </c>
      <c r="H388" s="7">
        <v>58.86</v>
      </c>
      <c r="I388" s="7">
        <v>13.55</v>
      </c>
      <c r="J388" s="7">
        <v>3.1300000000000001E-2</v>
      </c>
      <c r="K388" s="7">
        <v>120.94</v>
      </c>
      <c r="L388" s="7">
        <v>28.9</v>
      </c>
      <c r="M388" s="7">
        <v>2.1700000000000001E-2</v>
      </c>
      <c r="N388" s="7">
        <v>148.80000000000001</v>
      </c>
      <c r="O388" s="7">
        <v>37.020000000000003</v>
      </c>
      <c r="P388" s="7">
        <v>3.73E-2</v>
      </c>
      <c r="Q388" s="7">
        <v>97.44</v>
      </c>
      <c r="R388" s="7">
        <v>25.29</v>
      </c>
      <c r="S388" s="7">
        <v>4.1500000000000002E-2</v>
      </c>
      <c r="T388" s="11">
        <f>AVERAGE(B388,E388,H388,K388,N388,Q388)</f>
        <v>86.801666666666662</v>
      </c>
      <c r="U388" s="12">
        <f>STDEV(B388,E388,H388,K388,N388,Q388)</f>
        <v>42.459872075486395</v>
      </c>
    </row>
    <row r="389" spans="1:21" x14ac:dyDescent="0.25">
      <c r="A389" s="17" t="s">
        <v>31</v>
      </c>
      <c r="B389" s="7">
        <v>450.9</v>
      </c>
      <c r="C389" s="7">
        <v>109.46</v>
      </c>
      <c r="D389" s="7">
        <v>8.6599999999999996E-2</v>
      </c>
      <c r="E389" s="7">
        <v>265.11</v>
      </c>
      <c r="F389" s="7">
        <v>66.47</v>
      </c>
      <c r="G389" s="7">
        <v>0.10299999999999999</v>
      </c>
      <c r="H389" s="7">
        <v>469.24</v>
      </c>
      <c r="I389" s="7">
        <v>122</v>
      </c>
      <c r="J389" s="7">
        <v>6.8400000000000002E-2</v>
      </c>
      <c r="K389" s="7">
        <v>729.81</v>
      </c>
      <c r="L389" s="7">
        <v>197.39</v>
      </c>
      <c r="M389" s="7">
        <v>6.3700000000000007E-2</v>
      </c>
      <c r="N389" s="7">
        <v>790.89</v>
      </c>
      <c r="O389" s="7">
        <v>223.13</v>
      </c>
      <c r="P389" s="7">
        <v>8.6199999999999999E-2</v>
      </c>
      <c r="Q389" s="7">
        <v>339.3</v>
      </c>
      <c r="R389" s="7">
        <v>100.05</v>
      </c>
      <c r="S389" s="7">
        <v>7.6499999999999999E-2</v>
      </c>
      <c r="T389" s="11">
        <f t="shared" ref="T389:T420" si="23">AVERAGE(B389,E389,H389,K389,N389,Q389)</f>
        <v>507.54166666666669</v>
      </c>
      <c r="U389" s="12">
        <f t="shared" ref="U389:U420" si="24">STDEV(B389,E389,H389,K389,N389,Q389)</f>
        <v>210.44864337093421</v>
      </c>
    </row>
    <row r="390" spans="1:21" x14ac:dyDescent="0.25">
      <c r="A390" s="17" t="s">
        <v>32</v>
      </c>
      <c r="B390" s="7">
        <v>2121.4299999999998</v>
      </c>
      <c r="C390" s="7">
        <v>512.98</v>
      </c>
      <c r="D390" s="7">
        <v>59.75</v>
      </c>
      <c r="E390" s="7">
        <v>584.37</v>
      </c>
      <c r="F390" s="7">
        <v>148.69</v>
      </c>
      <c r="G390" s="7">
        <v>66.849999999999994</v>
      </c>
      <c r="H390" s="7">
        <v>6361.83</v>
      </c>
      <c r="I390" s="7">
        <v>1639.38</v>
      </c>
      <c r="J390" s="7">
        <v>47.91</v>
      </c>
      <c r="K390" s="7">
        <v>2166.69</v>
      </c>
      <c r="L390" s="7">
        <v>580.32000000000005</v>
      </c>
      <c r="M390" s="7">
        <v>46.81</v>
      </c>
      <c r="N390" s="7">
        <v>1506.78</v>
      </c>
      <c r="O390" s="7">
        <v>420.94</v>
      </c>
      <c r="P390" s="7">
        <v>61.12</v>
      </c>
      <c r="Q390" s="7">
        <v>712.54</v>
      </c>
      <c r="R390" s="7">
        <v>207.74</v>
      </c>
      <c r="S390" s="7">
        <v>33.44</v>
      </c>
      <c r="T390" s="11">
        <f t="shared" si="23"/>
        <v>2242.2733333333331</v>
      </c>
      <c r="U390" s="12">
        <f t="shared" si="24"/>
        <v>2127.004516146279</v>
      </c>
    </row>
    <row r="391" spans="1:21" x14ac:dyDescent="0.25">
      <c r="A391" s="17" t="s">
        <v>33</v>
      </c>
      <c r="B391" s="7">
        <v>0.63</v>
      </c>
      <c r="C391" s="7">
        <v>0.15</v>
      </c>
      <c r="D391" s="7">
        <v>3.5499999999999997E-2</v>
      </c>
      <c r="E391" s="7">
        <v>0.35199999999999998</v>
      </c>
      <c r="F391" s="7">
        <v>8.8999999999999996E-2</v>
      </c>
      <c r="G391" s="7">
        <v>3.5999999999999997E-2</v>
      </c>
      <c r="H391" s="7">
        <v>0.5</v>
      </c>
      <c r="I391" s="7">
        <v>0.12</v>
      </c>
      <c r="J391" s="7">
        <v>2.7300000000000001E-2</v>
      </c>
      <c r="K391" s="7">
        <v>1.04</v>
      </c>
      <c r="L391" s="7">
        <v>0.27</v>
      </c>
      <c r="M391" s="7">
        <v>2.7799999999999998E-2</v>
      </c>
      <c r="N391" s="7">
        <v>0.45</v>
      </c>
      <c r="O391" s="7">
        <v>0.12</v>
      </c>
      <c r="P391" s="7">
        <v>3.5000000000000003E-2</v>
      </c>
      <c r="Q391" s="7">
        <v>0.26100000000000001</v>
      </c>
      <c r="R391" s="7">
        <v>7.4999999999999997E-2</v>
      </c>
      <c r="S391" s="7">
        <v>1.8200000000000001E-2</v>
      </c>
      <c r="T391" s="11">
        <f t="shared" si="23"/>
        <v>0.53883333333333339</v>
      </c>
      <c r="U391" s="12">
        <f t="shared" si="24"/>
        <v>0.27603508231140939</v>
      </c>
    </row>
    <row r="392" spans="1:21" x14ac:dyDescent="0.25">
      <c r="A392" s="17" t="s">
        <v>34</v>
      </c>
      <c r="B392" s="7">
        <v>2354.0700000000002</v>
      </c>
      <c r="C392" s="7">
        <v>506.53</v>
      </c>
      <c r="D392" s="7">
        <v>0.45900000000000002</v>
      </c>
      <c r="E392" s="7">
        <v>106.78</v>
      </c>
      <c r="F392" s="7">
        <v>23.75</v>
      </c>
      <c r="G392" s="7">
        <v>0.44700000000000001</v>
      </c>
      <c r="H392" s="7">
        <v>9015.15</v>
      </c>
      <c r="I392" s="7">
        <v>2069.06</v>
      </c>
      <c r="J392" s="7">
        <v>0.39500000000000002</v>
      </c>
      <c r="K392" s="7">
        <v>4548.33</v>
      </c>
      <c r="L392" s="7">
        <v>1083.82</v>
      </c>
      <c r="M392" s="7">
        <v>0.33600000000000002</v>
      </c>
      <c r="N392" s="7">
        <v>214.52</v>
      </c>
      <c r="O392" s="7">
        <v>53.27</v>
      </c>
      <c r="P392" s="7">
        <v>0.40300000000000002</v>
      </c>
      <c r="Q392" s="7">
        <v>259.38</v>
      </c>
      <c r="R392" s="7">
        <v>67.13</v>
      </c>
      <c r="S392" s="7">
        <v>0.52500000000000002</v>
      </c>
      <c r="T392" s="11">
        <f t="shared" si="23"/>
        <v>2749.7049999999999</v>
      </c>
      <c r="U392" s="12">
        <f t="shared" si="24"/>
        <v>3528.7763923873104</v>
      </c>
    </row>
    <row r="393" spans="1:21" x14ac:dyDescent="0.25">
      <c r="A393" s="17" t="s">
        <v>35</v>
      </c>
      <c r="B393" s="7">
        <v>2101.56</v>
      </c>
      <c r="C393" s="7">
        <v>487.33</v>
      </c>
      <c r="D393" s="7">
        <v>3.85E-2</v>
      </c>
      <c r="E393" s="7">
        <v>2081.71</v>
      </c>
      <c r="F393" s="7">
        <v>498.14</v>
      </c>
      <c r="G393" s="7">
        <v>4.7100000000000003E-2</v>
      </c>
      <c r="H393" s="7">
        <v>2309.84</v>
      </c>
      <c r="I393" s="7">
        <v>572.62</v>
      </c>
      <c r="J393" s="7">
        <v>3.2099999999999997E-2</v>
      </c>
      <c r="K393" s="7">
        <v>2167.33</v>
      </c>
      <c r="L393" s="7">
        <v>558.45000000000005</v>
      </c>
      <c r="M393" s="7">
        <v>2.93E-2</v>
      </c>
      <c r="N393" s="7">
        <v>2027.14</v>
      </c>
      <c r="O393" s="7">
        <v>544.32000000000005</v>
      </c>
      <c r="P393" s="7">
        <v>3.4200000000000001E-2</v>
      </c>
      <c r="Q393" s="7">
        <v>2232.1799999999998</v>
      </c>
      <c r="R393" s="7">
        <v>625.86</v>
      </c>
      <c r="S393" s="7">
        <v>1.9300000000000001E-2</v>
      </c>
      <c r="T393" s="11">
        <f t="shared" si="23"/>
        <v>2153.2933333333335</v>
      </c>
      <c r="U393" s="12">
        <f t="shared" si="24"/>
        <v>104.53914858399538</v>
      </c>
    </row>
    <row r="394" spans="1:21" x14ac:dyDescent="0.25">
      <c r="A394" s="17" t="s">
        <v>36</v>
      </c>
      <c r="B394" s="7">
        <v>50.52</v>
      </c>
      <c r="C394" s="7">
        <v>13.85</v>
      </c>
      <c r="D394" s="7">
        <v>1.6</v>
      </c>
      <c r="E394" s="7">
        <v>40.159999999999997</v>
      </c>
      <c r="F394" s="7">
        <v>11.41</v>
      </c>
      <c r="G394" s="7">
        <v>1.87</v>
      </c>
      <c r="H394" s="7">
        <v>8.92</v>
      </c>
      <c r="I394" s="7">
        <v>2.68</v>
      </c>
      <c r="J394" s="7">
        <v>1.31</v>
      </c>
      <c r="K394" s="7">
        <v>9.9700000000000006</v>
      </c>
      <c r="L394" s="7">
        <v>3.12</v>
      </c>
      <c r="M394" s="7">
        <v>1.25</v>
      </c>
      <c r="N394" s="7">
        <v>15.19</v>
      </c>
      <c r="O394" s="7">
        <v>4.93</v>
      </c>
      <c r="P394" s="7">
        <v>1.63</v>
      </c>
      <c r="Q394" s="7">
        <v>15.95</v>
      </c>
      <c r="R394" s="7">
        <v>5.35</v>
      </c>
      <c r="S394" s="7">
        <v>0.88</v>
      </c>
      <c r="T394" s="11">
        <f t="shared" si="23"/>
        <v>23.451666666666668</v>
      </c>
      <c r="U394" s="12">
        <f t="shared" si="24"/>
        <v>17.488955848382329</v>
      </c>
    </row>
    <row r="395" spans="1:21" x14ac:dyDescent="0.25">
      <c r="A395" s="17" t="s">
        <v>37</v>
      </c>
      <c r="B395" s="7">
        <v>509.29</v>
      </c>
      <c r="C395" s="7">
        <v>124.97</v>
      </c>
      <c r="D395" s="7">
        <v>0.28000000000000003</v>
      </c>
      <c r="E395" s="7">
        <v>495.04</v>
      </c>
      <c r="F395" s="7">
        <v>125.29</v>
      </c>
      <c r="G395" s="7">
        <v>0.315</v>
      </c>
      <c r="H395" s="7">
        <v>565.82000000000005</v>
      </c>
      <c r="I395" s="7">
        <v>148.29</v>
      </c>
      <c r="J395" s="7">
        <v>0.22500000000000001</v>
      </c>
      <c r="K395" s="7">
        <v>1995.53</v>
      </c>
      <c r="L395" s="7">
        <v>543.30999999999995</v>
      </c>
      <c r="M395" s="7">
        <v>0.219</v>
      </c>
      <c r="N395" s="7">
        <v>917.48</v>
      </c>
      <c r="O395" s="7">
        <v>260.19</v>
      </c>
      <c r="P395" s="7">
        <v>0.29199999999999998</v>
      </c>
      <c r="Q395" s="7">
        <v>777.15</v>
      </c>
      <c r="R395" s="7">
        <v>230.02</v>
      </c>
      <c r="S395" s="7">
        <v>0.161</v>
      </c>
      <c r="T395" s="11">
        <f t="shared" si="23"/>
        <v>876.71833333333325</v>
      </c>
      <c r="U395" s="12">
        <f t="shared" si="24"/>
        <v>572.82713201861054</v>
      </c>
    </row>
    <row r="396" spans="1:21" x14ac:dyDescent="0.25">
      <c r="A396" s="17" t="s">
        <v>38</v>
      </c>
      <c r="B396" s="7">
        <v>11.89</v>
      </c>
      <c r="C396" s="7">
        <v>2.62</v>
      </c>
      <c r="D396" s="7">
        <v>2.06E-2</v>
      </c>
      <c r="E396" s="7">
        <v>44.66</v>
      </c>
      <c r="F396" s="7">
        <v>10.119999999999999</v>
      </c>
      <c r="G396" s="7">
        <v>2.3199999999999998E-2</v>
      </c>
      <c r="H396" s="7">
        <v>44.7</v>
      </c>
      <c r="I396" s="7">
        <v>10.47</v>
      </c>
      <c r="J396" s="7">
        <v>5.8500000000000003E-2</v>
      </c>
      <c r="K396" s="7">
        <v>39.25</v>
      </c>
      <c r="L396" s="7">
        <v>9.5399999999999991</v>
      </c>
      <c r="M396" s="7">
        <v>1.44E-2</v>
      </c>
      <c r="N396" s="7">
        <v>54.2</v>
      </c>
      <c r="O396" s="7">
        <v>13.7</v>
      </c>
      <c r="P396" s="7">
        <v>1.9199999999999998E-2</v>
      </c>
      <c r="Q396" s="7">
        <v>38.479999999999997</v>
      </c>
      <c r="R396" s="7">
        <v>10.130000000000001</v>
      </c>
      <c r="S396" s="7">
        <v>1.3599999999999999E-2</v>
      </c>
      <c r="T396" s="11">
        <f t="shared" si="23"/>
        <v>38.86333333333333</v>
      </c>
      <c r="U396" s="12">
        <f t="shared" si="24"/>
        <v>14.357844777913815</v>
      </c>
    </row>
    <row r="397" spans="1:21" x14ac:dyDescent="0.25">
      <c r="A397" s="17" t="s">
        <v>39</v>
      </c>
      <c r="B397" s="7">
        <v>150.44999999999999</v>
      </c>
      <c r="C397" s="7">
        <v>34.78</v>
      </c>
      <c r="D397" s="7">
        <v>9.5299999999999996E-2</v>
      </c>
      <c r="E397" s="7">
        <v>151.97999999999999</v>
      </c>
      <c r="F397" s="7">
        <v>36.22</v>
      </c>
      <c r="G397" s="7">
        <v>0.107</v>
      </c>
      <c r="H397" s="7">
        <v>157.61000000000001</v>
      </c>
      <c r="I397" s="7">
        <v>38.86</v>
      </c>
      <c r="J397" s="7">
        <v>4.8500000000000001E-2</v>
      </c>
      <c r="K397" s="7">
        <v>140.08000000000001</v>
      </c>
      <c r="L397" s="7">
        <v>35.86</v>
      </c>
      <c r="M397" s="7">
        <v>0.29399999999999998</v>
      </c>
      <c r="N397" s="7">
        <v>130.75</v>
      </c>
      <c r="O397" s="7">
        <v>34.85</v>
      </c>
      <c r="P397" s="7">
        <v>0.10100000000000001</v>
      </c>
      <c r="Q397" s="7">
        <v>134.13</v>
      </c>
      <c r="R397" s="7">
        <v>37.270000000000003</v>
      </c>
      <c r="S397" s="7">
        <v>5.0900000000000001E-2</v>
      </c>
      <c r="T397" s="11">
        <f t="shared" si="23"/>
        <v>144.16666666666666</v>
      </c>
      <c r="U397" s="12">
        <f t="shared" si="24"/>
        <v>10.758198114306442</v>
      </c>
    </row>
    <row r="398" spans="1:21" x14ac:dyDescent="0.25">
      <c r="A398" s="17" t="s">
        <v>40</v>
      </c>
      <c r="B398" s="7">
        <v>0.94</v>
      </c>
      <c r="C398" s="7">
        <v>0.26</v>
      </c>
      <c r="D398" s="7">
        <v>0.18</v>
      </c>
      <c r="E398" s="7">
        <v>2.0499999999999998</v>
      </c>
      <c r="F398" s="7">
        <v>0.54</v>
      </c>
      <c r="G398" s="7">
        <v>0.214</v>
      </c>
      <c r="H398" s="7">
        <v>1.99</v>
      </c>
      <c r="I398" s="7">
        <v>0.52</v>
      </c>
      <c r="J398" s="7">
        <v>0.125</v>
      </c>
      <c r="K398" s="7">
        <v>3.32</v>
      </c>
      <c r="L398" s="7">
        <v>0.9</v>
      </c>
      <c r="M398" s="7">
        <v>0.113</v>
      </c>
      <c r="N398" s="7">
        <v>5.34</v>
      </c>
      <c r="O398" s="7">
        <v>1.5</v>
      </c>
      <c r="P398" s="7">
        <v>0.16800000000000001</v>
      </c>
      <c r="Q398" s="7">
        <v>1.54</v>
      </c>
      <c r="R398" s="7">
        <v>0.45</v>
      </c>
      <c r="S398" s="7">
        <v>8.4400000000000003E-2</v>
      </c>
      <c r="T398" s="11">
        <f t="shared" si="23"/>
        <v>2.5299999999999998</v>
      </c>
      <c r="U398" s="12">
        <f t="shared" si="24"/>
        <v>1.5843231993504354</v>
      </c>
    </row>
    <row r="399" spans="1:21" x14ac:dyDescent="0.25">
      <c r="A399" s="17" t="s">
        <v>41</v>
      </c>
      <c r="B399" s="7">
        <v>107.01</v>
      </c>
      <c r="C399" s="7">
        <v>22.31</v>
      </c>
      <c r="D399" s="7">
        <v>0.29699999999999999</v>
      </c>
      <c r="E399" s="7">
        <v>72.34</v>
      </c>
      <c r="F399" s="7">
        <v>15.49</v>
      </c>
      <c r="G399" s="7">
        <v>0.26600000000000001</v>
      </c>
      <c r="H399" s="7">
        <v>71.66</v>
      </c>
      <c r="I399" s="7">
        <v>15.78</v>
      </c>
      <c r="J399" s="7">
        <v>0.20599999999999999</v>
      </c>
      <c r="K399" s="7">
        <v>99.79</v>
      </c>
      <c r="L399" s="7">
        <v>22.72</v>
      </c>
      <c r="M399" s="7">
        <v>0.224</v>
      </c>
      <c r="N399" s="7">
        <v>77.67</v>
      </c>
      <c r="O399" s="7">
        <v>18.34</v>
      </c>
      <c r="P399" s="7">
        <v>0.23</v>
      </c>
      <c r="Q399" s="7">
        <v>100.32</v>
      </c>
      <c r="R399" s="7">
        <v>24.56</v>
      </c>
      <c r="S399" s="7">
        <v>0.14000000000000001</v>
      </c>
      <c r="T399" s="11">
        <f t="shared" si="23"/>
        <v>88.131666666666661</v>
      </c>
      <c r="U399" s="12">
        <f t="shared" si="24"/>
        <v>15.943667603994632</v>
      </c>
    </row>
    <row r="400" spans="1:21" x14ac:dyDescent="0.25">
      <c r="A400" s="17" t="s">
        <v>42</v>
      </c>
      <c r="B400" s="7">
        <v>26.95</v>
      </c>
      <c r="C400" s="7">
        <v>6.63</v>
      </c>
      <c r="D400" s="7">
        <v>3.0200000000000001E-2</v>
      </c>
      <c r="E400" s="7">
        <v>27.88</v>
      </c>
      <c r="F400" s="7">
        <v>7.08</v>
      </c>
      <c r="G400" s="7">
        <v>2.4500000000000001E-2</v>
      </c>
      <c r="H400" s="7">
        <v>28.7</v>
      </c>
      <c r="I400" s="7">
        <v>7.54</v>
      </c>
      <c r="J400" s="7">
        <v>3.0499999999999999E-2</v>
      </c>
      <c r="K400" s="7">
        <v>34.020000000000003</v>
      </c>
      <c r="L400" s="7">
        <v>9.2799999999999994</v>
      </c>
      <c r="M400" s="7">
        <v>1.9E-2</v>
      </c>
      <c r="N400" s="7">
        <v>33.22</v>
      </c>
      <c r="O400" s="7">
        <v>9.4499999999999993</v>
      </c>
      <c r="P400" s="7">
        <v>3.44E-2</v>
      </c>
      <c r="Q400" s="7">
        <v>33.96</v>
      </c>
      <c r="R400" s="7">
        <v>10.07</v>
      </c>
      <c r="S400" s="7">
        <v>2.0199999999999999E-2</v>
      </c>
      <c r="T400" s="11">
        <f t="shared" si="23"/>
        <v>30.788333333333338</v>
      </c>
      <c r="U400" s="12">
        <f t="shared" si="24"/>
        <v>3.2853761834326787</v>
      </c>
    </row>
    <row r="401" spans="1:21" x14ac:dyDescent="0.25">
      <c r="A401" s="17" t="s">
        <v>43</v>
      </c>
      <c r="B401" s="7">
        <v>4.51</v>
      </c>
      <c r="C401" s="7">
        <v>1.67</v>
      </c>
      <c r="D401" s="7">
        <v>2.58</v>
      </c>
      <c r="E401" s="7">
        <v>4.97</v>
      </c>
      <c r="F401" s="7">
        <v>1.92</v>
      </c>
      <c r="G401" s="7">
        <v>2.9</v>
      </c>
      <c r="H401" s="7">
        <v>5.51</v>
      </c>
      <c r="I401" s="7">
        <v>1.84</v>
      </c>
      <c r="J401" s="7">
        <v>2.09</v>
      </c>
      <c r="K401" s="7">
        <v>3.18</v>
      </c>
      <c r="L401" s="7">
        <v>1.35</v>
      </c>
      <c r="M401" s="7">
        <v>2.06</v>
      </c>
      <c r="N401" s="7">
        <v>3.96</v>
      </c>
      <c r="O401" s="7">
        <v>1.75</v>
      </c>
      <c r="P401" s="7">
        <v>2.7</v>
      </c>
      <c r="Q401" s="7">
        <v>2.15</v>
      </c>
      <c r="R401" s="7">
        <v>0.97</v>
      </c>
      <c r="S401" s="7">
        <v>1.47</v>
      </c>
      <c r="T401" s="11">
        <f t="shared" si="23"/>
        <v>4.0466666666666669</v>
      </c>
      <c r="U401" s="12">
        <f t="shared" si="24"/>
        <v>1.2300027100241144</v>
      </c>
    </row>
    <row r="402" spans="1:21" x14ac:dyDescent="0.25">
      <c r="A402" s="17" t="s">
        <v>44</v>
      </c>
      <c r="B402" s="7">
        <v>3.64</v>
      </c>
      <c r="C402" s="7">
        <v>0.8</v>
      </c>
      <c r="D402" s="7">
        <v>5.6699999999999997E-3</v>
      </c>
      <c r="E402" s="7">
        <v>5.3999999999999999E-2</v>
      </c>
      <c r="F402" s="7">
        <v>1.4999999999999999E-2</v>
      </c>
      <c r="G402" s="7">
        <v>1.0500000000000001E-2</v>
      </c>
      <c r="H402" s="7">
        <v>25.5</v>
      </c>
      <c r="I402" s="7">
        <v>5.95</v>
      </c>
      <c r="J402" s="7">
        <v>5.5900000000000004E-3</v>
      </c>
      <c r="K402" s="7">
        <v>1.73</v>
      </c>
      <c r="L402" s="7">
        <v>0.42</v>
      </c>
      <c r="M402" s="7">
        <v>4.2199999999999998E-3</v>
      </c>
      <c r="N402" s="7" t="s">
        <v>137</v>
      </c>
      <c r="O402" s="7" t="s">
        <v>138</v>
      </c>
      <c r="P402" s="7" t="s">
        <v>138</v>
      </c>
      <c r="Q402" s="7">
        <v>0.128</v>
      </c>
      <c r="R402" s="7">
        <v>3.5000000000000003E-2</v>
      </c>
      <c r="S402" s="7">
        <v>8.2799999999999992E-3</v>
      </c>
      <c r="T402" s="11">
        <f t="shared" si="23"/>
        <v>6.2103999999999999</v>
      </c>
      <c r="U402" s="12">
        <f t="shared" si="24"/>
        <v>10.881939845450351</v>
      </c>
    </row>
    <row r="403" spans="1:21" x14ac:dyDescent="0.25">
      <c r="A403" s="17" t="s">
        <v>45</v>
      </c>
      <c r="B403" s="7">
        <v>0.36599999999999999</v>
      </c>
      <c r="C403" s="7">
        <v>8.3000000000000004E-2</v>
      </c>
      <c r="D403" s="7">
        <v>1.66E-2</v>
      </c>
      <c r="E403" s="7">
        <v>0.245</v>
      </c>
      <c r="F403" s="7">
        <v>6.0999999999999999E-2</v>
      </c>
      <c r="G403" s="7">
        <v>3.3399999999999999E-2</v>
      </c>
      <c r="H403" s="7">
        <v>0.94</v>
      </c>
      <c r="I403" s="7">
        <v>0.21</v>
      </c>
      <c r="J403" s="7">
        <v>0</v>
      </c>
      <c r="K403" s="7">
        <v>0.46</v>
      </c>
      <c r="L403" s="7">
        <v>0.11</v>
      </c>
      <c r="M403" s="7">
        <v>0</v>
      </c>
      <c r="N403" s="7">
        <v>9.8000000000000004E-2</v>
      </c>
      <c r="O403" s="7">
        <v>3.1E-2</v>
      </c>
      <c r="P403" s="7">
        <v>2.3300000000000001E-2</v>
      </c>
      <c r="Q403" s="7">
        <v>4.2999999999999997E-2</v>
      </c>
      <c r="R403" s="7">
        <v>1.4E-2</v>
      </c>
      <c r="S403" s="7">
        <v>1.0800000000000001E-2</v>
      </c>
      <c r="T403" s="11">
        <f t="shared" si="23"/>
        <v>0.35866666666666669</v>
      </c>
      <c r="U403" s="12">
        <f t="shared" si="24"/>
        <v>0.32520250101539289</v>
      </c>
    </row>
    <row r="404" spans="1:21" x14ac:dyDescent="0.25">
      <c r="A404" s="17" t="s">
        <v>46</v>
      </c>
      <c r="B404" s="7">
        <v>0.151</v>
      </c>
      <c r="C404" s="7">
        <v>3.5999999999999997E-2</v>
      </c>
      <c r="D404" s="7">
        <v>1.03E-2</v>
      </c>
      <c r="E404" s="7">
        <v>1.4500000000000001E-2</v>
      </c>
      <c r="F404" s="7">
        <v>8.3999999999999995E-3</v>
      </c>
      <c r="G404" s="7">
        <v>1.3899999999999999E-2</v>
      </c>
      <c r="H404" s="7">
        <v>1.41</v>
      </c>
      <c r="I404" s="7">
        <v>0.33</v>
      </c>
      <c r="J404" s="7">
        <v>0</v>
      </c>
      <c r="K404" s="7">
        <v>0.35299999999999998</v>
      </c>
      <c r="L404" s="7">
        <v>8.6999999999999994E-2</v>
      </c>
      <c r="M404" s="7">
        <v>7.6299999999999996E-3</v>
      </c>
      <c r="N404" s="7" t="s">
        <v>137</v>
      </c>
      <c r="O404" s="7" t="s">
        <v>138</v>
      </c>
      <c r="P404" s="7" t="s">
        <v>138</v>
      </c>
      <c r="Q404" s="7">
        <v>0.25800000000000001</v>
      </c>
      <c r="R404" s="7">
        <v>6.9000000000000006E-2</v>
      </c>
      <c r="S404" s="7">
        <v>6.9199999999999999E-3</v>
      </c>
      <c r="T404" s="11">
        <f t="shared" si="23"/>
        <v>0.43729999999999991</v>
      </c>
      <c r="U404" s="12">
        <f t="shared" si="24"/>
        <v>0.55815047254302319</v>
      </c>
    </row>
    <row r="405" spans="1:21" x14ac:dyDescent="0.25">
      <c r="A405" s="17" t="s">
        <v>47</v>
      </c>
      <c r="B405" s="7">
        <v>0.122</v>
      </c>
      <c r="C405" s="7">
        <v>4.9000000000000002E-2</v>
      </c>
      <c r="D405" s="7">
        <v>6.3100000000000003E-2</v>
      </c>
      <c r="E405" s="7">
        <v>0.13900000000000001</v>
      </c>
      <c r="F405" s="7">
        <v>5.0999999999999997E-2</v>
      </c>
      <c r="G405" s="7">
        <v>3.6299999999999999E-2</v>
      </c>
      <c r="H405" s="7">
        <v>0.27900000000000003</v>
      </c>
      <c r="I405" s="7">
        <v>8.1000000000000003E-2</v>
      </c>
      <c r="J405" s="7">
        <v>3.3399999999999999E-2</v>
      </c>
      <c r="K405" s="7">
        <v>0.43</v>
      </c>
      <c r="L405" s="7">
        <v>0.13</v>
      </c>
      <c r="M405" s="7">
        <v>0</v>
      </c>
      <c r="N405" s="7">
        <v>0.28000000000000003</v>
      </c>
      <c r="O405" s="7">
        <v>9.2999999999999999E-2</v>
      </c>
      <c r="P405" s="7">
        <v>0</v>
      </c>
      <c r="Q405" s="7">
        <v>0.19800000000000001</v>
      </c>
      <c r="R405" s="7">
        <v>6.5000000000000002E-2</v>
      </c>
      <c r="S405" s="7">
        <v>2.23E-2</v>
      </c>
      <c r="T405" s="11">
        <f t="shared" si="23"/>
        <v>0.24133333333333332</v>
      </c>
      <c r="U405" s="12">
        <f t="shared" si="24"/>
        <v>0.11410463034718044</v>
      </c>
    </row>
    <row r="406" spans="1:21" x14ac:dyDescent="0.25">
      <c r="A406" s="17" t="s">
        <v>48</v>
      </c>
      <c r="B406" s="7" t="s">
        <v>137</v>
      </c>
      <c r="C406" s="7" t="s">
        <v>138</v>
      </c>
      <c r="D406" s="7" t="s">
        <v>138</v>
      </c>
      <c r="E406" s="7" t="s">
        <v>137</v>
      </c>
      <c r="F406" s="7" t="s">
        <v>138</v>
      </c>
      <c r="G406" s="7" t="s">
        <v>138</v>
      </c>
      <c r="H406" s="7" t="s">
        <v>137</v>
      </c>
      <c r="I406" s="7" t="s">
        <v>138</v>
      </c>
      <c r="J406" s="7" t="s">
        <v>138</v>
      </c>
      <c r="K406" s="7" t="s">
        <v>137</v>
      </c>
      <c r="L406" s="7" t="s">
        <v>138</v>
      </c>
      <c r="M406" s="7" t="s">
        <v>138</v>
      </c>
      <c r="N406" s="7" t="s">
        <v>137</v>
      </c>
      <c r="O406" s="7" t="s">
        <v>138</v>
      </c>
      <c r="P406" s="7" t="s">
        <v>138</v>
      </c>
      <c r="Q406" s="7">
        <v>0.06</v>
      </c>
      <c r="R406" s="7">
        <v>2.1000000000000001E-2</v>
      </c>
      <c r="S406" s="7">
        <v>1.5100000000000001E-2</v>
      </c>
      <c r="T406" s="11">
        <f t="shared" si="23"/>
        <v>0.06</v>
      </c>
      <c r="U406" s="12" t="s">
        <v>138</v>
      </c>
    </row>
    <row r="407" spans="1:21" x14ac:dyDescent="0.25">
      <c r="A407" s="17" t="s">
        <v>49</v>
      </c>
      <c r="B407" s="7" t="s">
        <v>137</v>
      </c>
      <c r="C407" s="7" t="s">
        <v>138</v>
      </c>
      <c r="D407" s="7" t="s">
        <v>138</v>
      </c>
      <c r="E407" s="7" t="s">
        <v>137</v>
      </c>
      <c r="F407" s="7" t="s">
        <v>138</v>
      </c>
      <c r="G407" s="7" t="s">
        <v>138</v>
      </c>
      <c r="H407" s="7" t="s">
        <v>137</v>
      </c>
      <c r="I407" s="7" t="s">
        <v>138</v>
      </c>
      <c r="J407" s="7" t="s">
        <v>138</v>
      </c>
      <c r="K407" s="7" t="s">
        <v>137</v>
      </c>
      <c r="L407" s="7" t="s">
        <v>138</v>
      </c>
      <c r="M407" s="7" t="s">
        <v>138</v>
      </c>
      <c r="N407" s="7" t="s">
        <v>137</v>
      </c>
      <c r="O407" s="7" t="s">
        <v>138</v>
      </c>
      <c r="P407" s="7" t="s">
        <v>138</v>
      </c>
      <c r="Q407" s="7" t="s">
        <v>137</v>
      </c>
      <c r="R407" s="7" t="s">
        <v>138</v>
      </c>
      <c r="S407" s="7" t="s">
        <v>138</v>
      </c>
      <c r="T407" s="11" t="s">
        <v>138</v>
      </c>
      <c r="U407" s="12" t="s">
        <v>138</v>
      </c>
    </row>
    <row r="408" spans="1:21" x14ac:dyDescent="0.25">
      <c r="A408" s="17" t="s">
        <v>50</v>
      </c>
      <c r="B408" s="7">
        <v>2.64E-2</v>
      </c>
      <c r="C408" s="7">
        <v>9.9000000000000008E-3</v>
      </c>
      <c r="D408" s="7">
        <v>1.24E-2</v>
      </c>
      <c r="E408" s="7">
        <v>0.03</v>
      </c>
      <c r="F408" s="7">
        <v>1.0999999999999999E-2</v>
      </c>
      <c r="G408" s="7">
        <v>1.2200000000000001E-2</v>
      </c>
      <c r="H408" s="7" t="s">
        <v>137</v>
      </c>
      <c r="I408" s="7" t="s">
        <v>138</v>
      </c>
      <c r="J408" s="7" t="s">
        <v>138</v>
      </c>
      <c r="K408" s="7">
        <v>0.08</v>
      </c>
      <c r="L408" s="7">
        <v>2.3E-2</v>
      </c>
      <c r="M408" s="7">
        <v>7.7099999999999998E-3</v>
      </c>
      <c r="N408" s="7" t="s">
        <v>137</v>
      </c>
      <c r="O408" s="7" t="s">
        <v>138</v>
      </c>
      <c r="P408" s="7" t="s">
        <v>138</v>
      </c>
      <c r="Q408" s="7" t="s">
        <v>137</v>
      </c>
      <c r="R408" s="7" t="s">
        <v>138</v>
      </c>
      <c r="S408" s="7" t="s">
        <v>138</v>
      </c>
      <c r="T408" s="11">
        <f t="shared" si="23"/>
        <v>4.5466666666666662E-2</v>
      </c>
      <c r="U408" s="12">
        <f t="shared" si="24"/>
        <v>2.9960863360946968E-2</v>
      </c>
    </row>
    <row r="409" spans="1:21" x14ac:dyDescent="0.25">
      <c r="A409" s="17" t="s">
        <v>51</v>
      </c>
      <c r="B409" s="7">
        <v>1.0900000000000001</v>
      </c>
      <c r="C409" s="7">
        <v>0.28000000000000003</v>
      </c>
      <c r="D409" s="7">
        <v>0.187</v>
      </c>
      <c r="E409" s="7" t="s">
        <v>137</v>
      </c>
      <c r="F409" s="7" t="s">
        <v>138</v>
      </c>
      <c r="G409" s="7" t="s">
        <v>138</v>
      </c>
      <c r="H409" s="7">
        <v>2.2400000000000002</v>
      </c>
      <c r="I409" s="7">
        <v>0.56999999999999995</v>
      </c>
      <c r="J409" s="7">
        <v>0.14499999999999999</v>
      </c>
      <c r="K409" s="7">
        <v>3.3</v>
      </c>
      <c r="L409" s="7">
        <v>0.87</v>
      </c>
      <c r="M409" s="7">
        <v>0.161</v>
      </c>
      <c r="N409" s="7">
        <v>0.46</v>
      </c>
      <c r="O409" s="7">
        <v>0.15</v>
      </c>
      <c r="P409" s="7">
        <v>0.17799999999999999</v>
      </c>
      <c r="Q409" s="7">
        <v>0.154</v>
      </c>
      <c r="R409" s="7">
        <v>6.7000000000000004E-2</v>
      </c>
      <c r="S409" s="7">
        <v>0.11</v>
      </c>
      <c r="T409" s="11">
        <f t="shared" si="23"/>
        <v>1.4487999999999999</v>
      </c>
      <c r="U409" s="12">
        <f t="shared" si="24"/>
        <v>1.3072785472117259</v>
      </c>
    </row>
    <row r="410" spans="1:21" x14ac:dyDescent="0.25">
      <c r="A410" s="17" t="s">
        <v>52</v>
      </c>
      <c r="B410" s="7">
        <v>0.49</v>
      </c>
      <c r="C410" s="7">
        <v>0.13</v>
      </c>
      <c r="D410" s="7">
        <v>7.9000000000000001E-2</v>
      </c>
      <c r="E410" s="7">
        <v>0.20399999999999999</v>
      </c>
      <c r="F410" s="7">
        <v>7.2999999999999995E-2</v>
      </c>
      <c r="G410" s="7">
        <v>9.7100000000000006E-2</v>
      </c>
      <c r="H410" s="7">
        <v>0.57999999999999996</v>
      </c>
      <c r="I410" s="7">
        <v>0.15</v>
      </c>
      <c r="J410" s="7">
        <v>6.7500000000000004E-2</v>
      </c>
      <c r="K410" s="7">
        <v>0.4</v>
      </c>
      <c r="L410" s="7">
        <v>0.11</v>
      </c>
      <c r="M410" s="7">
        <v>5.91E-2</v>
      </c>
      <c r="N410" s="7">
        <v>0.13500000000000001</v>
      </c>
      <c r="O410" s="7">
        <v>5.1999999999999998E-2</v>
      </c>
      <c r="P410" s="7">
        <v>5.8500000000000003E-2</v>
      </c>
      <c r="Q410" s="7">
        <v>0.11799999999999999</v>
      </c>
      <c r="R410" s="7">
        <v>4.1000000000000002E-2</v>
      </c>
      <c r="S410" s="7">
        <v>4.0599999999999997E-2</v>
      </c>
      <c r="T410" s="11">
        <f t="shared" si="23"/>
        <v>0.32116666666666666</v>
      </c>
      <c r="U410" s="12">
        <f t="shared" si="24"/>
        <v>0.19564091255835694</v>
      </c>
    </row>
    <row r="411" spans="1:21" x14ac:dyDescent="0.25">
      <c r="A411" s="17" t="s">
        <v>53</v>
      </c>
      <c r="B411" s="7">
        <v>0.317</v>
      </c>
      <c r="C411" s="7">
        <v>6.9000000000000006E-2</v>
      </c>
      <c r="D411" s="7">
        <v>9.1999999999999998E-3</v>
      </c>
      <c r="E411" s="7">
        <v>8.8999999999999996E-2</v>
      </c>
      <c r="F411" s="7">
        <v>2.1999999999999999E-2</v>
      </c>
      <c r="G411" s="7">
        <v>1.06E-2</v>
      </c>
      <c r="H411" s="7">
        <v>0.14699999999999999</v>
      </c>
      <c r="I411" s="7">
        <v>3.4000000000000002E-2</v>
      </c>
      <c r="J411" s="7">
        <v>3.96E-3</v>
      </c>
      <c r="K411" s="7">
        <v>0.29699999999999999</v>
      </c>
      <c r="L411" s="7">
        <v>7.0999999999999994E-2</v>
      </c>
      <c r="M411" s="7">
        <v>0</v>
      </c>
      <c r="N411" s="7" t="s">
        <v>137</v>
      </c>
      <c r="O411" s="7" t="s">
        <v>138</v>
      </c>
      <c r="P411" s="7" t="s">
        <v>138</v>
      </c>
      <c r="Q411" s="7">
        <v>3.5000000000000003E-2</v>
      </c>
      <c r="R411" s="7">
        <v>0.01</v>
      </c>
      <c r="S411" s="7">
        <v>4.8999999999999998E-3</v>
      </c>
      <c r="T411" s="11">
        <f t="shared" si="23"/>
        <v>0.17700000000000002</v>
      </c>
      <c r="U411" s="12">
        <f t="shared" si="24"/>
        <v>0.12530762147610969</v>
      </c>
    </row>
    <row r="412" spans="1:21" x14ac:dyDescent="0.25">
      <c r="A412" s="17" t="s">
        <v>54</v>
      </c>
      <c r="B412" s="7">
        <v>1.27</v>
      </c>
      <c r="C412" s="7">
        <v>0.27</v>
      </c>
      <c r="D412" s="7">
        <v>5.0499999999999998E-3</v>
      </c>
      <c r="E412" s="7">
        <v>0.10299999999999999</v>
      </c>
      <c r="F412" s="7">
        <v>2.5000000000000001E-2</v>
      </c>
      <c r="G412" s="7">
        <v>0</v>
      </c>
      <c r="H412" s="7">
        <v>0.9</v>
      </c>
      <c r="I412" s="7">
        <v>0.2</v>
      </c>
      <c r="J412" s="7">
        <v>4.9800000000000001E-3</v>
      </c>
      <c r="K412" s="7">
        <v>1.31</v>
      </c>
      <c r="L412" s="7">
        <v>0.31</v>
      </c>
      <c r="M412" s="7">
        <v>5.94E-3</v>
      </c>
      <c r="N412" s="7">
        <v>9.2999999999999992E-3</v>
      </c>
      <c r="O412" s="7">
        <v>5.5999999999999999E-3</v>
      </c>
      <c r="P412" s="7">
        <v>8.5000000000000006E-3</v>
      </c>
      <c r="Q412" s="7">
        <v>0.91</v>
      </c>
      <c r="R412" s="7">
        <v>0.23</v>
      </c>
      <c r="S412" s="7">
        <v>5.0400000000000002E-3</v>
      </c>
      <c r="T412" s="11">
        <f t="shared" si="23"/>
        <v>0.75038333333333329</v>
      </c>
      <c r="U412" s="12">
        <f t="shared" si="24"/>
        <v>0.56556955510941953</v>
      </c>
    </row>
    <row r="413" spans="1:21" x14ac:dyDescent="0.25">
      <c r="A413" s="17" t="s">
        <v>55</v>
      </c>
      <c r="B413" s="7">
        <v>1.27</v>
      </c>
      <c r="C413" s="7">
        <v>0.28999999999999998</v>
      </c>
      <c r="D413" s="7">
        <v>2.5999999999999999E-2</v>
      </c>
      <c r="E413" s="7" t="s">
        <v>137</v>
      </c>
      <c r="F413" s="7" t="s">
        <v>138</v>
      </c>
      <c r="G413" s="7" t="s">
        <v>138</v>
      </c>
      <c r="H413" s="7">
        <v>1.72</v>
      </c>
      <c r="I413" s="7">
        <v>0.41</v>
      </c>
      <c r="J413" s="7">
        <v>2.5700000000000001E-2</v>
      </c>
      <c r="K413" s="7">
        <v>1.0900000000000001</v>
      </c>
      <c r="L413" s="7">
        <v>0.27</v>
      </c>
      <c r="M413" s="7">
        <v>2.3800000000000002E-2</v>
      </c>
      <c r="N413" s="7">
        <v>4.7E-2</v>
      </c>
      <c r="O413" s="7">
        <v>2.8000000000000001E-2</v>
      </c>
      <c r="P413" s="7">
        <v>3.9300000000000002E-2</v>
      </c>
      <c r="Q413" s="7">
        <v>3.5999999999999997E-2</v>
      </c>
      <c r="R413" s="7">
        <v>1.7999999999999999E-2</v>
      </c>
      <c r="S413" s="7">
        <v>2.4199999999999999E-2</v>
      </c>
      <c r="T413" s="11">
        <f t="shared" si="23"/>
        <v>0.8325999999999999</v>
      </c>
      <c r="U413" s="12">
        <f t="shared" si="24"/>
        <v>0.75775840477028056</v>
      </c>
    </row>
    <row r="414" spans="1:21" x14ac:dyDescent="0.25">
      <c r="A414" s="17" t="s">
        <v>56</v>
      </c>
      <c r="B414" s="7">
        <v>2.5999999999999999E-2</v>
      </c>
      <c r="C414" s="7">
        <v>1.4E-2</v>
      </c>
      <c r="D414" s="7">
        <v>2.2100000000000002E-2</v>
      </c>
      <c r="E414" s="7" t="s">
        <v>137</v>
      </c>
      <c r="F414" s="7" t="s">
        <v>138</v>
      </c>
      <c r="G414" s="7" t="s">
        <v>138</v>
      </c>
      <c r="H414" s="7">
        <v>0.158</v>
      </c>
      <c r="I414" s="7">
        <v>0.04</v>
      </c>
      <c r="J414" s="7">
        <v>2.2800000000000001E-2</v>
      </c>
      <c r="K414" s="7">
        <v>8.2000000000000003E-2</v>
      </c>
      <c r="L414" s="7">
        <v>2.7E-2</v>
      </c>
      <c r="M414" s="7">
        <v>2.6700000000000002E-2</v>
      </c>
      <c r="N414" s="7" t="s">
        <v>137</v>
      </c>
      <c r="O414" s="7" t="s">
        <v>138</v>
      </c>
      <c r="P414" s="7" t="s">
        <v>138</v>
      </c>
      <c r="Q414" s="7" t="s">
        <v>137</v>
      </c>
      <c r="R414" s="7" t="s">
        <v>138</v>
      </c>
      <c r="S414" s="7" t="s">
        <v>138</v>
      </c>
      <c r="T414" s="11">
        <f t="shared" si="23"/>
        <v>8.8666666666666671E-2</v>
      </c>
      <c r="U414" s="12">
        <f t="shared" si="24"/>
        <v>6.6252043993625845E-2</v>
      </c>
    </row>
    <row r="415" spans="1:21" x14ac:dyDescent="0.25">
      <c r="A415" s="17" t="s">
        <v>57</v>
      </c>
      <c r="B415" s="7">
        <v>0.38700000000000001</v>
      </c>
      <c r="C415" s="7">
        <v>9.2999999999999999E-2</v>
      </c>
      <c r="D415" s="7">
        <v>3.7600000000000001E-2</v>
      </c>
      <c r="E415" s="7" t="s">
        <v>137</v>
      </c>
      <c r="F415" s="7" t="s">
        <v>138</v>
      </c>
      <c r="G415" s="7" t="s">
        <v>138</v>
      </c>
      <c r="H415" s="7">
        <v>0.34599999999999997</v>
      </c>
      <c r="I415" s="7">
        <v>8.4000000000000005E-2</v>
      </c>
      <c r="J415" s="7">
        <v>2.1399999999999999E-2</v>
      </c>
      <c r="K415" s="7">
        <v>2.85</v>
      </c>
      <c r="L415" s="7">
        <v>0.66</v>
      </c>
      <c r="M415" s="7">
        <v>1.9699999999999999E-2</v>
      </c>
      <c r="N415" s="7">
        <v>2.0299999999999998</v>
      </c>
      <c r="O415" s="7">
        <v>0.5</v>
      </c>
      <c r="P415" s="7">
        <v>5.2699999999999997E-2</v>
      </c>
      <c r="Q415" s="7">
        <v>0.19</v>
      </c>
      <c r="R415" s="7">
        <v>5.3999999999999999E-2</v>
      </c>
      <c r="S415" s="7">
        <v>2.23E-2</v>
      </c>
      <c r="T415" s="11">
        <f t="shared" si="23"/>
        <v>1.1606000000000001</v>
      </c>
      <c r="U415" s="12">
        <f t="shared" si="24"/>
        <v>1.2056142832597829</v>
      </c>
    </row>
    <row r="416" spans="1:21" x14ac:dyDescent="0.25">
      <c r="A416" s="17" t="s">
        <v>58</v>
      </c>
      <c r="B416" s="7" t="s">
        <v>137</v>
      </c>
      <c r="C416" s="7" t="s">
        <v>138</v>
      </c>
      <c r="D416" s="7" t="s">
        <v>138</v>
      </c>
      <c r="E416" s="7" t="s">
        <v>137</v>
      </c>
      <c r="F416" s="7" t="s">
        <v>138</v>
      </c>
      <c r="G416" s="7" t="s">
        <v>138</v>
      </c>
      <c r="H416" s="7" t="s">
        <v>137</v>
      </c>
      <c r="I416" s="7" t="s">
        <v>138</v>
      </c>
      <c r="J416" s="7" t="s">
        <v>138</v>
      </c>
      <c r="K416" s="7" t="s">
        <v>137</v>
      </c>
      <c r="L416" s="7" t="s">
        <v>138</v>
      </c>
      <c r="M416" s="7" t="s">
        <v>138</v>
      </c>
      <c r="N416" s="7" t="s">
        <v>137</v>
      </c>
      <c r="O416" s="7" t="s">
        <v>138</v>
      </c>
      <c r="P416" s="7" t="s">
        <v>138</v>
      </c>
      <c r="Q416" s="7" t="s">
        <v>137</v>
      </c>
      <c r="R416" s="7" t="s">
        <v>138</v>
      </c>
      <c r="S416" s="7" t="s">
        <v>138</v>
      </c>
      <c r="T416" s="11" t="s">
        <v>138</v>
      </c>
      <c r="U416" s="12" t="s">
        <v>138</v>
      </c>
    </row>
    <row r="417" spans="1:21" x14ac:dyDescent="0.25">
      <c r="A417" s="17" t="s">
        <v>59</v>
      </c>
      <c r="B417" s="7">
        <v>0.57999999999999996</v>
      </c>
      <c r="C417" s="7">
        <v>0.14000000000000001</v>
      </c>
      <c r="D417" s="7">
        <v>2.9899999999999999E-2</v>
      </c>
      <c r="E417" s="7">
        <v>0.45</v>
      </c>
      <c r="F417" s="7">
        <v>0.12</v>
      </c>
      <c r="G417" s="7">
        <v>5.5300000000000002E-2</v>
      </c>
      <c r="H417" s="7">
        <v>0.38100000000000001</v>
      </c>
      <c r="I417" s="7">
        <v>9.9000000000000005E-2</v>
      </c>
      <c r="J417" s="7">
        <v>3.3700000000000001E-2</v>
      </c>
      <c r="K417" s="7">
        <v>0.75</v>
      </c>
      <c r="L417" s="7">
        <v>0.2</v>
      </c>
      <c r="M417" s="7">
        <v>2.1999999999999999E-2</v>
      </c>
      <c r="N417" s="7">
        <v>2.67</v>
      </c>
      <c r="O417" s="7">
        <v>0.72</v>
      </c>
      <c r="P417" s="7">
        <v>4.2299999999999997E-2</v>
      </c>
      <c r="Q417" s="7">
        <v>0.45</v>
      </c>
      <c r="R417" s="7">
        <v>0.13</v>
      </c>
      <c r="S417" s="7">
        <v>2.1100000000000001E-2</v>
      </c>
      <c r="T417" s="11">
        <f t="shared" si="23"/>
        <v>0.88016666666666665</v>
      </c>
      <c r="U417" s="12">
        <f t="shared" si="24"/>
        <v>0.8865439451412811</v>
      </c>
    </row>
    <row r="418" spans="1:21" x14ac:dyDescent="0.25">
      <c r="A418" s="17" t="s">
        <v>60</v>
      </c>
      <c r="B418" s="7">
        <v>0.156</v>
      </c>
      <c r="C418" s="7">
        <v>4.3999999999999997E-2</v>
      </c>
      <c r="D418" s="7">
        <v>1.38E-2</v>
      </c>
      <c r="E418" s="7">
        <v>6.6000000000000003E-2</v>
      </c>
      <c r="F418" s="7">
        <v>2.3E-2</v>
      </c>
      <c r="G418" s="7">
        <v>1.95E-2</v>
      </c>
      <c r="H418" s="7">
        <v>0.17899999999999999</v>
      </c>
      <c r="I418" s="7">
        <v>5.0999999999999997E-2</v>
      </c>
      <c r="J418" s="7">
        <v>1.35E-2</v>
      </c>
      <c r="K418" s="7">
        <v>0.109</v>
      </c>
      <c r="L418" s="7">
        <v>3.4000000000000002E-2</v>
      </c>
      <c r="M418" s="7">
        <v>1.14E-2</v>
      </c>
      <c r="N418" s="7">
        <v>4.3999999999999997E-2</v>
      </c>
      <c r="O418" s="7">
        <v>1.7999999999999999E-2</v>
      </c>
      <c r="P418" s="7">
        <v>1.4500000000000001E-2</v>
      </c>
      <c r="Q418" s="7">
        <v>3.1E-2</v>
      </c>
      <c r="R418" s="7">
        <v>1.2999999999999999E-2</v>
      </c>
      <c r="S418" s="7">
        <v>1.26E-2</v>
      </c>
      <c r="T418" s="11">
        <f t="shared" si="23"/>
        <v>9.7500000000000017E-2</v>
      </c>
      <c r="U418" s="12">
        <f t="shared" si="24"/>
        <v>6.0784043958920626E-2</v>
      </c>
    </row>
    <row r="419" spans="1:21" x14ac:dyDescent="0.25">
      <c r="A419" s="17" t="s">
        <v>61</v>
      </c>
      <c r="B419" s="7">
        <v>0.17299999999999999</v>
      </c>
      <c r="C419" s="7">
        <v>0.04</v>
      </c>
      <c r="D419" s="7">
        <v>0</v>
      </c>
      <c r="E419" s="7" t="s">
        <v>137</v>
      </c>
      <c r="F419" s="7" t="s">
        <v>138</v>
      </c>
      <c r="G419" s="7" t="s">
        <v>138</v>
      </c>
      <c r="H419" s="7">
        <v>0.154</v>
      </c>
      <c r="I419" s="7">
        <v>3.6999999999999998E-2</v>
      </c>
      <c r="J419" s="7">
        <v>6.13E-3</v>
      </c>
      <c r="K419" s="7">
        <v>9.0999999999999998E-2</v>
      </c>
      <c r="L419" s="7">
        <v>2.5000000000000001E-2</v>
      </c>
      <c r="M419" s="7">
        <v>1.1299999999999999E-2</v>
      </c>
      <c r="N419" s="7">
        <v>2.7E-2</v>
      </c>
      <c r="O419" s="7">
        <v>1.2E-2</v>
      </c>
      <c r="P419" s="7">
        <v>1.4E-2</v>
      </c>
      <c r="Q419" s="7" t="s">
        <v>137</v>
      </c>
      <c r="R419" s="7" t="s">
        <v>138</v>
      </c>
      <c r="S419" s="7" t="s">
        <v>138</v>
      </c>
      <c r="T419" s="11">
        <f t="shared" si="23"/>
        <v>0.11124999999999999</v>
      </c>
      <c r="U419" s="12">
        <f t="shared" si="24"/>
        <v>6.6203600103519042E-2</v>
      </c>
    </row>
    <row r="420" spans="1:21" ht="13.8" thickBot="1" x14ac:dyDescent="0.3">
      <c r="A420" s="18" t="s">
        <v>62</v>
      </c>
      <c r="B420" s="8">
        <v>0.32400000000000001</v>
      </c>
      <c r="C420" s="8">
        <v>7.6999999999999999E-2</v>
      </c>
      <c r="D420" s="8">
        <v>0</v>
      </c>
      <c r="E420" s="8">
        <v>6.43</v>
      </c>
      <c r="F420" s="8">
        <v>1.51</v>
      </c>
      <c r="G420" s="8">
        <v>1.17E-2</v>
      </c>
      <c r="H420" s="8">
        <v>0.83</v>
      </c>
      <c r="I420" s="8">
        <v>0.2</v>
      </c>
      <c r="J420" s="8">
        <v>0</v>
      </c>
      <c r="K420" s="8">
        <v>0.34399999999999997</v>
      </c>
      <c r="L420" s="8">
        <v>8.8999999999999996E-2</v>
      </c>
      <c r="M420" s="8">
        <v>8.1099999999999992E-3</v>
      </c>
      <c r="N420" s="8">
        <v>0.08</v>
      </c>
      <c r="O420" s="8">
        <v>2.5000000000000001E-2</v>
      </c>
      <c r="P420" s="8">
        <v>1.1599999999999999E-2</v>
      </c>
      <c r="Q420" s="8">
        <v>1.6799999999999999E-2</v>
      </c>
      <c r="R420" s="8">
        <v>6.1000000000000004E-3</v>
      </c>
      <c r="S420" s="8">
        <v>3.6900000000000001E-3</v>
      </c>
      <c r="T420" s="13">
        <f t="shared" si="23"/>
        <v>1.3374666666666666</v>
      </c>
      <c r="U420" s="14">
        <f t="shared" si="24"/>
        <v>2.5112105341182898</v>
      </c>
    </row>
    <row r="421" spans="1:21" ht="13.8" thickBot="1" x14ac:dyDescent="0.3"/>
    <row r="422" spans="1:21" x14ac:dyDescent="0.25">
      <c r="A422" s="9"/>
      <c r="B422" s="6" t="s">
        <v>18</v>
      </c>
      <c r="C422" s="6" t="s">
        <v>63</v>
      </c>
      <c r="D422" s="6" t="s">
        <v>85</v>
      </c>
      <c r="E422" s="6" t="s">
        <v>19</v>
      </c>
      <c r="F422" s="6" t="s">
        <v>63</v>
      </c>
      <c r="G422" s="6" t="s">
        <v>85</v>
      </c>
      <c r="H422" s="6" t="s">
        <v>20</v>
      </c>
      <c r="I422" s="6" t="s">
        <v>63</v>
      </c>
      <c r="J422" s="6" t="s">
        <v>85</v>
      </c>
      <c r="K422" s="6" t="s">
        <v>21</v>
      </c>
      <c r="L422" s="6" t="s">
        <v>63</v>
      </c>
      <c r="M422" s="6" t="s">
        <v>85</v>
      </c>
      <c r="N422" s="6" t="s">
        <v>22</v>
      </c>
      <c r="O422" s="6" t="s">
        <v>63</v>
      </c>
      <c r="P422" s="6" t="s">
        <v>85</v>
      </c>
      <c r="Q422" s="9" t="s">
        <v>139</v>
      </c>
      <c r="R422" s="10" t="s">
        <v>140</v>
      </c>
    </row>
    <row r="423" spans="1:21" x14ac:dyDescent="0.25">
      <c r="A423" s="17" t="s">
        <v>30</v>
      </c>
      <c r="B423" s="7">
        <v>78.84</v>
      </c>
      <c r="C423" s="7">
        <v>21.38</v>
      </c>
      <c r="D423" s="7">
        <v>5.62E-2</v>
      </c>
      <c r="E423" s="7">
        <v>74.87</v>
      </c>
      <c r="F423" s="7">
        <v>21.23</v>
      </c>
      <c r="G423" s="7">
        <v>2.7900000000000001E-2</v>
      </c>
      <c r="H423" s="7">
        <v>517.66</v>
      </c>
      <c r="I423" s="7">
        <v>153.54</v>
      </c>
      <c r="J423" s="7">
        <v>4.5600000000000002E-2</v>
      </c>
      <c r="K423" s="7">
        <v>143.41</v>
      </c>
      <c r="L423" s="7">
        <v>44.52</v>
      </c>
      <c r="M423" s="7">
        <v>4.4900000000000002E-2</v>
      </c>
      <c r="N423" s="7">
        <v>102.86</v>
      </c>
      <c r="O423" s="7">
        <v>33.42</v>
      </c>
      <c r="P423" s="7">
        <v>2.5499999999999998E-2</v>
      </c>
      <c r="Q423" s="11">
        <f>AVERAGE(B423,E423,H423,K423,N423)</f>
        <v>183.52799999999999</v>
      </c>
      <c r="R423" s="12">
        <f>STDEV(B423,E423,H423,K423,N423)</f>
        <v>188.7638153089728</v>
      </c>
    </row>
    <row r="424" spans="1:21" x14ac:dyDescent="0.25">
      <c r="A424" s="17" t="s">
        <v>31</v>
      </c>
      <c r="B424" s="7">
        <v>189.58</v>
      </c>
      <c r="C424" s="7">
        <v>58.52</v>
      </c>
      <c r="D424" s="7">
        <v>9.7600000000000006E-2</v>
      </c>
      <c r="E424" s="7">
        <v>195.97</v>
      </c>
      <c r="F424" s="7">
        <v>63.38</v>
      </c>
      <c r="G424" s="7">
        <v>5.5599999999999997E-2</v>
      </c>
      <c r="H424" s="7">
        <v>413.87</v>
      </c>
      <c r="I424" s="7">
        <v>140.36000000000001</v>
      </c>
      <c r="J424" s="7">
        <v>7.0800000000000002E-2</v>
      </c>
      <c r="K424" s="7">
        <v>262.81</v>
      </c>
      <c r="L424" s="7">
        <v>93.5</v>
      </c>
      <c r="M424" s="7">
        <v>7.6100000000000001E-2</v>
      </c>
      <c r="N424" s="7">
        <v>234.64</v>
      </c>
      <c r="O424" s="7">
        <v>87.57</v>
      </c>
      <c r="P424" s="7">
        <v>0.13400000000000001</v>
      </c>
      <c r="Q424" s="11">
        <f t="shared" ref="Q424:Q455" si="25">AVERAGE(B424,E424,H424,K424,N424)</f>
        <v>259.37399999999997</v>
      </c>
      <c r="R424" s="12">
        <f t="shared" ref="R424:R455" si="26">STDEV(B424,E424,H424,K424,N424)</f>
        <v>91.356253918382677</v>
      </c>
    </row>
    <row r="425" spans="1:21" x14ac:dyDescent="0.25">
      <c r="A425" s="17" t="s">
        <v>32</v>
      </c>
      <c r="B425" s="7">
        <v>519.94000000000005</v>
      </c>
      <c r="C425" s="7">
        <v>159.51</v>
      </c>
      <c r="D425" s="7">
        <v>54.44</v>
      </c>
      <c r="E425" s="7">
        <v>472.66</v>
      </c>
      <c r="F425" s="7">
        <v>150.84</v>
      </c>
      <c r="G425" s="7">
        <v>36.78</v>
      </c>
      <c r="H425" s="7">
        <v>1004.64</v>
      </c>
      <c r="I425" s="7">
        <v>334.56</v>
      </c>
      <c r="J425" s="7">
        <v>34.97</v>
      </c>
      <c r="K425" s="7">
        <v>512.89</v>
      </c>
      <c r="L425" s="7">
        <v>179.66</v>
      </c>
      <c r="M425" s="7">
        <v>48.68</v>
      </c>
      <c r="N425" s="7">
        <v>617.4</v>
      </c>
      <c r="O425" s="7">
        <v>225.79</v>
      </c>
      <c r="P425" s="7">
        <v>49.2</v>
      </c>
      <c r="Q425" s="11">
        <f t="shared" si="25"/>
        <v>625.50600000000009</v>
      </c>
      <c r="R425" s="12">
        <f t="shared" si="26"/>
        <v>218.51586940082845</v>
      </c>
    </row>
    <row r="426" spans="1:21" x14ac:dyDescent="0.25">
      <c r="A426" s="17" t="s">
        <v>33</v>
      </c>
      <c r="B426" s="7">
        <v>7.5999999999999998E-2</v>
      </c>
      <c r="C426" s="7">
        <v>2.7E-2</v>
      </c>
      <c r="D426" s="7">
        <v>3.4799999999999998E-2</v>
      </c>
      <c r="E426" s="7">
        <v>0.17100000000000001</v>
      </c>
      <c r="F426" s="7">
        <v>5.3999999999999999E-2</v>
      </c>
      <c r="G426" s="7">
        <v>2.07E-2</v>
      </c>
      <c r="H426" s="7">
        <v>7.4999999999999997E-2</v>
      </c>
      <c r="I426" s="7">
        <v>2.8000000000000001E-2</v>
      </c>
      <c r="J426" s="7">
        <v>2.1600000000000001E-2</v>
      </c>
      <c r="K426" s="7">
        <v>0.10299999999999999</v>
      </c>
      <c r="L426" s="7">
        <v>3.7999999999999999E-2</v>
      </c>
      <c r="M426" s="7">
        <v>2.8299999999999999E-2</v>
      </c>
      <c r="N426" s="7">
        <v>0.107</v>
      </c>
      <c r="O426" s="7">
        <v>0.04</v>
      </c>
      <c r="P426" s="7">
        <v>2.86E-2</v>
      </c>
      <c r="Q426" s="11">
        <f t="shared" si="25"/>
        <v>0.10640000000000001</v>
      </c>
      <c r="R426" s="12">
        <f t="shared" si="26"/>
        <v>3.9035880930241587E-2</v>
      </c>
    </row>
    <row r="427" spans="1:21" x14ac:dyDescent="0.25">
      <c r="A427" s="17" t="s">
        <v>34</v>
      </c>
      <c r="B427" s="7">
        <v>286.20999999999998</v>
      </c>
      <c r="C427" s="7">
        <v>77.36</v>
      </c>
      <c r="D427" s="7">
        <v>0.373</v>
      </c>
      <c r="E427" s="7">
        <v>330.8</v>
      </c>
      <c r="F427" s="7">
        <v>93.47</v>
      </c>
      <c r="G427" s="7">
        <v>0.25600000000000001</v>
      </c>
      <c r="H427" s="7">
        <v>322.38</v>
      </c>
      <c r="I427" s="7">
        <v>95.32</v>
      </c>
      <c r="J427" s="7">
        <v>0.35499999999999998</v>
      </c>
      <c r="K427" s="7">
        <v>415.65</v>
      </c>
      <c r="L427" s="7">
        <v>128.57</v>
      </c>
      <c r="M427" s="7">
        <v>0.41299999999999998</v>
      </c>
      <c r="N427" s="7">
        <v>357.53</v>
      </c>
      <c r="O427" s="7">
        <v>115.72</v>
      </c>
      <c r="P427" s="7">
        <v>0.372</v>
      </c>
      <c r="Q427" s="11">
        <f t="shared" si="25"/>
        <v>342.51400000000001</v>
      </c>
      <c r="R427" s="12">
        <f t="shared" si="26"/>
        <v>48.184776952892463</v>
      </c>
    </row>
    <row r="428" spans="1:21" x14ac:dyDescent="0.25">
      <c r="A428" s="17" t="s">
        <v>35</v>
      </c>
      <c r="B428" s="7">
        <v>468.5</v>
      </c>
      <c r="C428" s="7">
        <v>137.36000000000001</v>
      </c>
      <c r="D428" s="7">
        <v>3.3300000000000003E-2</v>
      </c>
      <c r="E428" s="7">
        <v>522.22</v>
      </c>
      <c r="F428" s="7">
        <v>160.27000000000001</v>
      </c>
      <c r="G428" s="7">
        <v>1.7999999999999999E-2</v>
      </c>
      <c r="H428" s="7">
        <v>357.43</v>
      </c>
      <c r="I428" s="7">
        <v>114.9</v>
      </c>
      <c r="J428" s="7">
        <v>2.24E-2</v>
      </c>
      <c r="K428" s="7">
        <v>312.94</v>
      </c>
      <c r="L428" s="7">
        <v>105.4</v>
      </c>
      <c r="M428" s="7">
        <v>3.4599999999999999E-2</v>
      </c>
      <c r="N428" s="7">
        <v>288.73</v>
      </c>
      <c r="O428" s="7">
        <v>101.89</v>
      </c>
      <c r="P428" s="7">
        <v>2.8299999999999999E-2</v>
      </c>
      <c r="Q428" s="11">
        <f t="shared" si="25"/>
        <v>389.96400000000006</v>
      </c>
      <c r="R428" s="12">
        <f t="shared" si="26"/>
        <v>101.11754709248021</v>
      </c>
    </row>
    <row r="429" spans="1:21" x14ac:dyDescent="0.25">
      <c r="A429" s="17" t="s">
        <v>36</v>
      </c>
      <c r="B429" s="7">
        <v>2.4300000000000002</v>
      </c>
      <c r="C429" s="7">
        <v>1.03</v>
      </c>
      <c r="D429" s="7">
        <v>1.42</v>
      </c>
      <c r="E429" s="7">
        <v>1.24</v>
      </c>
      <c r="F429" s="7">
        <v>0.59</v>
      </c>
      <c r="G429" s="7">
        <v>0.94799999999999995</v>
      </c>
      <c r="H429" s="7">
        <v>7.92</v>
      </c>
      <c r="I429" s="7">
        <v>3.11</v>
      </c>
      <c r="J429" s="7">
        <v>0.873</v>
      </c>
      <c r="K429" s="7">
        <v>5.04</v>
      </c>
      <c r="L429" s="7">
        <v>2.12</v>
      </c>
      <c r="M429" s="7">
        <v>1.31</v>
      </c>
      <c r="N429" s="7">
        <v>31.05</v>
      </c>
      <c r="O429" s="7">
        <v>13.24</v>
      </c>
      <c r="P429" s="7">
        <v>1.31</v>
      </c>
      <c r="Q429" s="11">
        <f t="shared" si="25"/>
        <v>9.5359999999999996</v>
      </c>
      <c r="R429" s="12">
        <f t="shared" si="26"/>
        <v>12.298338505668154</v>
      </c>
    </row>
    <row r="430" spans="1:21" x14ac:dyDescent="0.25">
      <c r="A430" s="17" t="s">
        <v>37</v>
      </c>
      <c r="B430" s="7">
        <v>1161.3599999999999</v>
      </c>
      <c r="C430" s="7">
        <v>359.25</v>
      </c>
      <c r="D430" s="7">
        <v>0.255</v>
      </c>
      <c r="E430" s="7">
        <v>1202.92</v>
      </c>
      <c r="F430" s="7">
        <v>389.27</v>
      </c>
      <c r="G430" s="7">
        <v>0.17799999999999999</v>
      </c>
      <c r="H430" s="7">
        <v>1040.45</v>
      </c>
      <c r="I430" s="7">
        <v>352.42</v>
      </c>
      <c r="J430" s="7">
        <v>0.16900000000000001</v>
      </c>
      <c r="K430" s="7">
        <v>1393.58</v>
      </c>
      <c r="L430" s="7">
        <v>494.19</v>
      </c>
      <c r="M430" s="7">
        <v>0.23599999999999999</v>
      </c>
      <c r="N430" s="7">
        <v>1449.1</v>
      </c>
      <c r="O430" s="7">
        <v>537.98</v>
      </c>
      <c r="P430" s="7">
        <v>0.23499999999999999</v>
      </c>
      <c r="Q430" s="11">
        <f t="shared" si="25"/>
        <v>1249.482</v>
      </c>
      <c r="R430" s="12">
        <f t="shared" si="26"/>
        <v>168.9966444045553</v>
      </c>
    </row>
    <row r="431" spans="1:21" x14ac:dyDescent="0.25">
      <c r="A431" s="17" t="s">
        <v>38</v>
      </c>
      <c r="B431" s="7">
        <v>0.64</v>
      </c>
      <c r="C431" s="7">
        <v>0.18</v>
      </c>
      <c r="D431" s="7">
        <v>6.3499999999999997E-3</v>
      </c>
      <c r="E431" s="7">
        <v>2.39</v>
      </c>
      <c r="F431" s="7">
        <v>0.69</v>
      </c>
      <c r="G431" s="7">
        <v>1.41E-2</v>
      </c>
      <c r="H431" s="7">
        <v>1.54</v>
      </c>
      <c r="I431" s="7">
        <v>0.47</v>
      </c>
      <c r="J431" s="7">
        <v>1.66E-2</v>
      </c>
      <c r="K431" s="7">
        <v>0.84</v>
      </c>
      <c r="L431" s="7">
        <v>0.26</v>
      </c>
      <c r="M431" s="7">
        <v>5.5700000000000003E-3</v>
      </c>
      <c r="N431" s="7">
        <v>1.03</v>
      </c>
      <c r="O431" s="7">
        <v>0.34</v>
      </c>
      <c r="P431" s="7">
        <v>1.01E-2</v>
      </c>
      <c r="Q431" s="11">
        <f t="shared" si="25"/>
        <v>1.288</v>
      </c>
      <c r="R431" s="12">
        <f t="shared" si="26"/>
        <v>0.70090655582609596</v>
      </c>
    </row>
    <row r="432" spans="1:21" x14ac:dyDescent="0.25">
      <c r="A432" s="17" t="s">
        <v>39</v>
      </c>
      <c r="B432" s="7">
        <v>49.4</v>
      </c>
      <c r="C432" s="7">
        <v>14.34</v>
      </c>
      <c r="D432" s="7">
        <v>0.109</v>
      </c>
      <c r="E432" s="7">
        <v>27.08</v>
      </c>
      <c r="F432" s="7">
        <v>8.2200000000000006</v>
      </c>
      <c r="G432" s="7">
        <v>4.4400000000000002E-2</v>
      </c>
      <c r="H432" s="7">
        <v>136.82</v>
      </c>
      <c r="I432" s="7">
        <v>43.43</v>
      </c>
      <c r="J432" s="7">
        <v>0.10299999999999999</v>
      </c>
      <c r="K432" s="7">
        <v>100.17</v>
      </c>
      <c r="L432" s="7">
        <v>33.26</v>
      </c>
      <c r="M432" s="7">
        <v>7.8799999999999995E-2</v>
      </c>
      <c r="N432" s="7">
        <v>42.77</v>
      </c>
      <c r="O432" s="7">
        <v>14.86</v>
      </c>
      <c r="P432" s="7">
        <v>9.0999999999999998E-2</v>
      </c>
      <c r="Q432" s="11">
        <f t="shared" si="25"/>
        <v>71.24799999999999</v>
      </c>
      <c r="R432" s="12">
        <f t="shared" si="26"/>
        <v>45.758368305699022</v>
      </c>
    </row>
    <row r="433" spans="1:18" x14ac:dyDescent="0.25">
      <c r="A433" s="17" t="s">
        <v>40</v>
      </c>
      <c r="B433" s="7" t="s">
        <v>137</v>
      </c>
      <c r="C433" s="7" t="s">
        <v>138</v>
      </c>
      <c r="D433" s="7" t="s">
        <v>138</v>
      </c>
      <c r="E433" s="7" t="s">
        <v>137</v>
      </c>
      <c r="F433" s="7" t="s">
        <v>138</v>
      </c>
      <c r="G433" s="7" t="s">
        <v>138</v>
      </c>
      <c r="H433" s="7">
        <v>14.58</v>
      </c>
      <c r="I433" s="7">
        <v>4.8099999999999996</v>
      </c>
      <c r="J433" s="7">
        <v>0.16</v>
      </c>
      <c r="K433" s="7">
        <v>4.3</v>
      </c>
      <c r="L433" s="7">
        <v>1.49</v>
      </c>
      <c r="M433" s="7">
        <v>0.14799999999999999</v>
      </c>
      <c r="N433" s="7">
        <v>310.74</v>
      </c>
      <c r="O433" s="7">
        <v>111.71</v>
      </c>
      <c r="P433" s="7">
        <v>0.309</v>
      </c>
      <c r="Q433" s="11">
        <f t="shared" si="25"/>
        <v>109.87333333333333</v>
      </c>
      <c r="R433" s="12">
        <f t="shared" si="26"/>
        <v>174.03155729158243</v>
      </c>
    </row>
    <row r="434" spans="1:18" x14ac:dyDescent="0.25">
      <c r="A434" s="17" t="s">
        <v>41</v>
      </c>
      <c r="B434" s="7">
        <v>32.049999999999997</v>
      </c>
      <c r="C434" s="7">
        <v>8.17</v>
      </c>
      <c r="D434" s="7">
        <v>0.17499999999999999</v>
      </c>
      <c r="E434" s="7">
        <v>44.91</v>
      </c>
      <c r="F434" s="7">
        <v>11.88</v>
      </c>
      <c r="G434" s="7">
        <v>0.14799999999999999</v>
      </c>
      <c r="H434" s="7">
        <v>43.64</v>
      </c>
      <c r="I434" s="7">
        <v>12.03</v>
      </c>
      <c r="J434" s="7">
        <v>0.17199999999999999</v>
      </c>
      <c r="K434" s="7">
        <v>81.069999999999993</v>
      </c>
      <c r="L434" s="7">
        <v>23.19</v>
      </c>
      <c r="M434" s="7">
        <v>0.16400000000000001</v>
      </c>
      <c r="N434" s="7">
        <v>50.27</v>
      </c>
      <c r="O434" s="7">
        <v>14.94</v>
      </c>
      <c r="P434" s="7">
        <v>0.16</v>
      </c>
      <c r="Q434" s="11">
        <f t="shared" si="25"/>
        <v>50.387999999999998</v>
      </c>
      <c r="R434" s="12">
        <f t="shared" si="26"/>
        <v>18.393105229949608</v>
      </c>
    </row>
    <row r="435" spans="1:18" x14ac:dyDescent="0.25">
      <c r="A435" s="17" t="s">
        <v>42</v>
      </c>
      <c r="B435" s="7">
        <v>20.64</v>
      </c>
      <c r="C435" s="7">
        <v>6.4</v>
      </c>
      <c r="D435" s="7">
        <v>3.2099999999999997E-2</v>
      </c>
      <c r="E435" s="7">
        <v>28.15</v>
      </c>
      <c r="F435" s="7">
        <v>9.1199999999999992</v>
      </c>
      <c r="G435" s="7">
        <v>2.4899999999999999E-2</v>
      </c>
      <c r="H435" s="7">
        <v>31.43</v>
      </c>
      <c r="I435" s="7">
        <v>10.66</v>
      </c>
      <c r="J435" s="7">
        <v>1.8599999999999998E-2</v>
      </c>
      <c r="K435" s="7">
        <v>33.119999999999997</v>
      </c>
      <c r="L435" s="7">
        <v>11.75</v>
      </c>
      <c r="M435" s="7">
        <v>2.3099999999999999E-2</v>
      </c>
      <c r="N435" s="7">
        <v>30.08</v>
      </c>
      <c r="O435" s="7">
        <v>11.17</v>
      </c>
      <c r="P435" s="7">
        <v>3.44E-2</v>
      </c>
      <c r="Q435" s="11">
        <f t="shared" si="25"/>
        <v>28.684000000000005</v>
      </c>
      <c r="R435" s="12">
        <f t="shared" si="26"/>
        <v>4.8517656579847053</v>
      </c>
    </row>
    <row r="436" spans="1:18" x14ac:dyDescent="0.25">
      <c r="A436" s="17" t="s">
        <v>43</v>
      </c>
      <c r="B436" s="7">
        <v>2.5299999999999998</v>
      </c>
      <c r="C436" s="7">
        <v>1.28</v>
      </c>
      <c r="D436" s="7">
        <v>2.2999999999999998</v>
      </c>
      <c r="E436" s="7">
        <v>2.67</v>
      </c>
      <c r="F436" s="7">
        <v>1.1399999999999999</v>
      </c>
      <c r="G436" s="7">
        <v>1.56</v>
      </c>
      <c r="H436" s="7">
        <v>3.81</v>
      </c>
      <c r="I436" s="7">
        <v>1.64</v>
      </c>
      <c r="J436" s="7">
        <v>1.5</v>
      </c>
      <c r="K436" s="7" t="s">
        <v>137</v>
      </c>
      <c r="L436" s="7" t="s">
        <v>138</v>
      </c>
      <c r="M436" s="7" t="s">
        <v>138</v>
      </c>
      <c r="N436" s="7">
        <v>2.37</v>
      </c>
      <c r="O436" s="7">
        <v>1.29</v>
      </c>
      <c r="P436" s="7">
        <v>2.11</v>
      </c>
      <c r="Q436" s="11">
        <f t="shared" si="25"/>
        <v>2.8449999999999998</v>
      </c>
      <c r="R436" s="12">
        <f t="shared" si="26"/>
        <v>0.65490457320131845</v>
      </c>
    </row>
    <row r="437" spans="1:18" x14ac:dyDescent="0.25">
      <c r="A437" s="17" t="s">
        <v>44</v>
      </c>
      <c r="B437" s="7">
        <v>4.2999999999999997E-2</v>
      </c>
      <c r="C437" s="7">
        <v>1.4E-2</v>
      </c>
      <c r="D437" s="7">
        <v>9.9100000000000004E-3</v>
      </c>
      <c r="E437" s="7" t="s">
        <v>137</v>
      </c>
      <c r="F437" s="7" t="s">
        <v>138</v>
      </c>
      <c r="G437" s="7" t="s">
        <v>138</v>
      </c>
      <c r="H437" s="7">
        <v>0.43</v>
      </c>
      <c r="I437" s="7">
        <v>0.13</v>
      </c>
      <c r="J437" s="7">
        <v>7.3800000000000003E-3</v>
      </c>
      <c r="K437" s="7">
        <v>1.8100000000000002E-2</v>
      </c>
      <c r="L437" s="7">
        <v>8.0000000000000002E-3</v>
      </c>
      <c r="M437" s="7">
        <v>1.0500000000000001E-2</v>
      </c>
      <c r="N437" s="7">
        <v>1.24E-2</v>
      </c>
      <c r="O437" s="7">
        <v>6.4000000000000003E-3</v>
      </c>
      <c r="P437" s="7">
        <v>1.04E-2</v>
      </c>
      <c r="Q437" s="11">
        <f t="shared" si="25"/>
        <v>0.12587499999999999</v>
      </c>
      <c r="R437" s="12">
        <f t="shared" si="26"/>
        <v>0.20318489732261105</v>
      </c>
    </row>
    <row r="438" spans="1:18" x14ac:dyDescent="0.25">
      <c r="A438" s="17" t="s">
        <v>45</v>
      </c>
      <c r="B438" s="7">
        <v>9.2100000000000009</v>
      </c>
      <c r="C438" s="7">
        <v>2.4500000000000002</v>
      </c>
      <c r="D438" s="7">
        <v>1.34E-2</v>
      </c>
      <c r="E438" s="7">
        <v>6.6000000000000003E-2</v>
      </c>
      <c r="F438" s="7">
        <v>2.1000000000000001E-2</v>
      </c>
      <c r="G438" s="7">
        <v>1.72E-2</v>
      </c>
      <c r="H438" s="7">
        <v>8.2000000000000003E-2</v>
      </c>
      <c r="I438" s="7">
        <v>2.8000000000000001E-2</v>
      </c>
      <c r="J438" s="7">
        <v>7.1700000000000002E-3</v>
      </c>
      <c r="K438" s="7" t="s">
        <v>137</v>
      </c>
      <c r="L438" s="7" t="s">
        <v>138</v>
      </c>
      <c r="M438" s="7" t="s">
        <v>138</v>
      </c>
      <c r="N438" s="7">
        <v>0.14199999999999999</v>
      </c>
      <c r="O438" s="7">
        <v>4.8000000000000001E-2</v>
      </c>
      <c r="P438" s="7">
        <v>2.0299999999999999E-2</v>
      </c>
      <c r="Q438" s="11">
        <f t="shared" si="25"/>
        <v>2.3750000000000004</v>
      </c>
      <c r="R438" s="12">
        <f t="shared" si="26"/>
        <v>4.5567840999254434</v>
      </c>
    </row>
    <row r="439" spans="1:18" x14ac:dyDescent="0.25">
      <c r="A439" s="17" t="s">
        <v>46</v>
      </c>
      <c r="B439" s="7" t="s">
        <v>137</v>
      </c>
      <c r="C439" s="7" t="s">
        <v>138</v>
      </c>
      <c r="D439" s="7" t="s">
        <v>138</v>
      </c>
      <c r="E439" s="7">
        <v>0.123</v>
      </c>
      <c r="F439" s="7">
        <v>3.5999999999999997E-2</v>
      </c>
      <c r="G439" s="7">
        <v>7.3800000000000003E-3</v>
      </c>
      <c r="H439" s="7" t="s">
        <v>137</v>
      </c>
      <c r="I439" s="7" t="s">
        <v>138</v>
      </c>
      <c r="J439" s="7" t="s">
        <v>138</v>
      </c>
      <c r="K439" s="7" t="s">
        <v>137</v>
      </c>
      <c r="L439" s="7" t="s">
        <v>138</v>
      </c>
      <c r="M439" s="7" t="s">
        <v>138</v>
      </c>
      <c r="N439" s="7">
        <v>0.39</v>
      </c>
      <c r="O439" s="7">
        <v>0.13</v>
      </c>
      <c r="P439" s="7">
        <v>8.9099999999999995E-3</v>
      </c>
      <c r="Q439" s="11">
        <f t="shared" si="25"/>
        <v>0.25650000000000001</v>
      </c>
      <c r="R439" s="12">
        <f t="shared" si="26"/>
        <v>0.18879751057680824</v>
      </c>
    </row>
    <row r="440" spans="1:18" x14ac:dyDescent="0.25">
      <c r="A440" s="17" t="s">
        <v>47</v>
      </c>
      <c r="B440" s="7">
        <v>0.20300000000000001</v>
      </c>
      <c r="C440" s="7">
        <v>7.3999999999999996E-2</v>
      </c>
      <c r="D440" s="7">
        <v>6.4000000000000001E-2</v>
      </c>
      <c r="E440" s="7">
        <v>0.159</v>
      </c>
      <c r="F440" s="7">
        <v>5.6000000000000001E-2</v>
      </c>
      <c r="G440" s="7">
        <v>2.2499999999999999E-2</v>
      </c>
      <c r="H440" s="7">
        <v>0.219</v>
      </c>
      <c r="I440" s="7">
        <v>8.5999999999999993E-2</v>
      </c>
      <c r="J440" s="7">
        <v>3.3399999999999999E-2</v>
      </c>
      <c r="K440" s="7">
        <v>0.251</v>
      </c>
      <c r="L440" s="7">
        <v>9.7000000000000003E-2</v>
      </c>
      <c r="M440" s="7">
        <v>4.9299999999999997E-2</v>
      </c>
      <c r="N440" s="7">
        <v>0.23499999999999999</v>
      </c>
      <c r="O440" s="7">
        <v>9.5000000000000001E-2</v>
      </c>
      <c r="P440" s="7">
        <v>5.62E-2</v>
      </c>
      <c r="Q440" s="11">
        <f t="shared" si="25"/>
        <v>0.21339999999999998</v>
      </c>
      <c r="R440" s="12">
        <f t="shared" si="26"/>
        <v>3.5281723313919974E-2</v>
      </c>
    </row>
    <row r="441" spans="1:18" x14ac:dyDescent="0.25">
      <c r="A441" s="17" t="s">
        <v>48</v>
      </c>
      <c r="B441" s="7">
        <v>0.28599999999999998</v>
      </c>
      <c r="C441" s="7">
        <v>8.6999999999999994E-2</v>
      </c>
      <c r="D441" s="7">
        <v>4.36E-2</v>
      </c>
      <c r="E441" s="7">
        <v>6.4000000000000001E-2</v>
      </c>
      <c r="F441" s="7">
        <v>2.3E-2</v>
      </c>
      <c r="G441" s="7">
        <v>2.4299999999999999E-2</v>
      </c>
      <c r="H441" s="7">
        <v>0.05</v>
      </c>
      <c r="I441" s="7">
        <v>2.5000000000000001E-2</v>
      </c>
      <c r="J441" s="7">
        <v>2.5600000000000001E-2</v>
      </c>
      <c r="K441" s="7">
        <v>3.6999999999999998E-2</v>
      </c>
      <c r="L441" s="7">
        <v>1.9E-2</v>
      </c>
      <c r="M441" s="7">
        <v>2.7900000000000001E-2</v>
      </c>
      <c r="N441" s="7">
        <v>0.15</v>
      </c>
      <c r="O441" s="7">
        <v>5.3999999999999999E-2</v>
      </c>
      <c r="P441" s="7">
        <v>1.6899999999999998E-2</v>
      </c>
      <c r="Q441" s="11">
        <f t="shared" si="25"/>
        <v>0.11739999999999999</v>
      </c>
      <c r="R441" s="12">
        <f t="shared" si="26"/>
        <v>0.10409995196924922</v>
      </c>
    </row>
    <row r="442" spans="1:18" x14ac:dyDescent="0.25">
      <c r="A442" s="17" t="s">
        <v>49</v>
      </c>
      <c r="B442" s="7" t="s">
        <v>137</v>
      </c>
      <c r="C442" s="7" t="s">
        <v>138</v>
      </c>
      <c r="D442" s="7" t="s">
        <v>138</v>
      </c>
      <c r="E442" s="7">
        <v>0.33</v>
      </c>
      <c r="F442" s="7">
        <v>0.16</v>
      </c>
      <c r="G442" s="7">
        <v>0.27800000000000002</v>
      </c>
      <c r="H442" s="7" t="s">
        <v>137</v>
      </c>
      <c r="I442" s="7" t="s">
        <v>138</v>
      </c>
      <c r="J442" s="7" t="s">
        <v>138</v>
      </c>
      <c r="K442" s="7" t="s">
        <v>137</v>
      </c>
      <c r="L442" s="7" t="s">
        <v>138</v>
      </c>
      <c r="M442" s="7" t="s">
        <v>138</v>
      </c>
      <c r="N442" s="7" t="s">
        <v>137</v>
      </c>
      <c r="O442" s="7" t="s">
        <v>138</v>
      </c>
      <c r="P442" s="7" t="s">
        <v>138</v>
      </c>
      <c r="Q442" s="11">
        <f t="shared" si="25"/>
        <v>0.33</v>
      </c>
      <c r="R442" s="12" t="s">
        <v>138</v>
      </c>
    </row>
    <row r="443" spans="1:18" x14ac:dyDescent="0.25">
      <c r="A443" s="17" t="s">
        <v>50</v>
      </c>
      <c r="B443" s="7">
        <v>1.08</v>
      </c>
      <c r="C443" s="7">
        <v>0.31</v>
      </c>
      <c r="D443" s="7">
        <v>1.2200000000000001E-2</v>
      </c>
      <c r="E443" s="7">
        <v>0.03</v>
      </c>
      <c r="F443" s="7">
        <v>0.01</v>
      </c>
      <c r="G443" s="7">
        <v>9.0299999999999998E-3</v>
      </c>
      <c r="H443" s="7">
        <v>3.5999999999999997E-2</v>
      </c>
      <c r="I443" s="7">
        <v>1.4E-2</v>
      </c>
      <c r="J443" s="7">
        <v>1.01E-2</v>
      </c>
      <c r="K443" s="7">
        <v>0.56999999999999995</v>
      </c>
      <c r="L443" s="7">
        <v>0.19</v>
      </c>
      <c r="M443" s="7">
        <v>1.06E-2</v>
      </c>
      <c r="N443" s="7">
        <v>6.7000000000000004E-2</v>
      </c>
      <c r="O443" s="7">
        <v>2.4E-2</v>
      </c>
      <c r="P443" s="7">
        <v>0</v>
      </c>
      <c r="Q443" s="11">
        <f t="shared" si="25"/>
        <v>0.35660000000000003</v>
      </c>
      <c r="R443" s="12">
        <f t="shared" si="26"/>
        <v>0.46426479513312224</v>
      </c>
    </row>
    <row r="444" spans="1:18" x14ac:dyDescent="0.25">
      <c r="A444" s="17" t="s">
        <v>51</v>
      </c>
      <c r="B444" s="7">
        <v>0.61</v>
      </c>
      <c r="C444" s="7">
        <v>0.19</v>
      </c>
      <c r="D444" s="7">
        <v>0.154</v>
      </c>
      <c r="E444" s="7">
        <v>0.64</v>
      </c>
      <c r="F444" s="7">
        <v>0.2</v>
      </c>
      <c r="G444" s="7">
        <v>0.104</v>
      </c>
      <c r="H444" s="7">
        <v>0.63</v>
      </c>
      <c r="I444" s="7">
        <v>0.22</v>
      </c>
      <c r="J444" s="7">
        <v>0.114</v>
      </c>
      <c r="K444" s="7">
        <v>0.59</v>
      </c>
      <c r="L444" s="7">
        <v>0.21</v>
      </c>
      <c r="M444" s="7">
        <v>0.14799999999999999</v>
      </c>
      <c r="N444" s="7">
        <v>0.59</v>
      </c>
      <c r="O444" s="7">
        <v>0.22</v>
      </c>
      <c r="P444" s="7">
        <v>0.14399999999999999</v>
      </c>
      <c r="Q444" s="11">
        <f t="shared" si="25"/>
        <v>0.61199999999999988</v>
      </c>
      <c r="R444" s="12">
        <f t="shared" si="26"/>
        <v>2.2803508501982778E-2</v>
      </c>
    </row>
    <row r="445" spans="1:18" x14ac:dyDescent="0.25">
      <c r="A445" s="17" t="s">
        <v>52</v>
      </c>
      <c r="B445" s="7">
        <v>0.21099999999999999</v>
      </c>
      <c r="C445" s="7">
        <v>7.0999999999999994E-2</v>
      </c>
      <c r="D445" s="7">
        <v>6.6799999999999998E-2</v>
      </c>
      <c r="E445" s="7">
        <v>0.48</v>
      </c>
      <c r="F445" s="7">
        <v>0.15</v>
      </c>
      <c r="G445" s="7">
        <v>3.5700000000000003E-2</v>
      </c>
      <c r="H445" s="7">
        <v>1</v>
      </c>
      <c r="I445" s="7">
        <v>0.33</v>
      </c>
      <c r="J445" s="7">
        <v>4.9399999999999999E-2</v>
      </c>
      <c r="K445" s="7">
        <v>0.38</v>
      </c>
      <c r="L445" s="7">
        <v>0.13</v>
      </c>
      <c r="M445" s="7">
        <v>5.7000000000000002E-2</v>
      </c>
      <c r="N445" s="7">
        <v>0.153</v>
      </c>
      <c r="O445" s="7">
        <v>0.06</v>
      </c>
      <c r="P445" s="7">
        <v>5.2900000000000003E-2</v>
      </c>
      <c r="Q445" s="11">
        <f t="shared" si="25"/>
        <v>0.44479999999999997</v>
      </c>
      <c r="R445" s="12">
        <f t="shared" si="26"/>
        <v>0.33671011270824652</v>
      </c>
    </row>
    <row r="446" spans="1:18" x14ac:dyDescent="0.25">
      <c r="A446" s="17" t="s">
        <v>53</v>
      </c>
      <c r="B446" s="7" t="s">
        <v>137</v>
      </c>
      <c r="C446" s="7" t="s">
        <v>138</v>
      </c>
      <c r="D446" s="7" t="s">
        <v>138</v>
      </c>
      <c r="E446" s="7">
        <v>6.7999999999999996E-3</v>
      </c>
      <c r="F446" s="7">
        <v>3.0000000000000001E-3</v>
      </c>
      <c r="G446" s="7">
        <v>4.5599999999999998E-3</v>
      </c>
      <c r="H446" s="7">
        <v>0.42</v>
      </c>
      <c r="I446" s="7">
        <v>0.12</v>
      </c>
      <c r="J446" s="7">
        <v>3.0100000000000001E-3</v>
      </c>
      <c r="K446" s="7">
        <v>1.15E-2</v>
      </c>
      <c r="L446" s="7">
        <v>4.7000000000000002E-3</v>
      </c>
      <c r="M446" s="7">
        <v>4.0499999999999998E-3</v>
      </c>
      <c r="N446" s="7">
        <v>1.9400000000000001E-2</v>
      </c>
      <c r="O446" s="7">
        <v>7.4000000000000003E-3</v>
      </c>
      <c r="P446" s="7">
        <v>6.0299999999999998E-3</v>
      </c>
      <c r="Q446" s="11">
        <f t="shared" si="25"/>
        <v>0.114425</v>
      </c>
      <c r="R446" s="12">
        <f t="shared" si="26"/>
        <v>0.20378299528338142</v>
      </c>
    </row>
    <row r="447" spans="1:18" x14ac:dyDescent="0.25">
      <c r="A447" s="17" t="s">
        <v>54</v>
      </c>
      <c r="B447" s="7" t="s">
        <v>137</v>
      </c>
      <c r="C447" s="7" t="s">
        <v>138</v>
      </c>
      <c r="D447" s="7" t="s">
        <v>138</v>
      </c>
      <c r="E447" s="7" t="s">
        <v>137</v>
      </c>
      <c r="F447" s="7" t="s">
        <v>138</v>
      </c>
      <c r="G447" s="7" t="s">
        <v>138</v>
      </c>
      <c r="H447" s="7">
        <v>0.56999999999999995</v>
      </c>
      <c r="I447" s="7">
        <v>0.17</v>
      </c>
      <c r="J447" s="7">
        <v>4.3899999999999998E-3</v>
      </c>
      <c r="K447" s="7">
        <v>2.63E-2</v>
      </c>
      <c r="L447" s="7">
        <v>9.5999999999999992E-3</v>
      </c>
      <c r="M447" s="7">
        <v>7.7999999999999996E-3</v>
      </c>
      <c r="N447" s="7">
        <v>3.2000000000000001E-2</v>
      </c>
      <c r="O447" s="7">
        <v>1.2E-2</v>
      </c>
      <c r="P447" s="7">
        <v>9.8300000000000002E-3</v>
      </c>
      <c r="Q447" s="11">
        <f t="shared" si="25"/>
        <v>0.20943333333333333</v>
      </c>
      <c r="R447" s="12">
        <f t="shared" si="26"/>
        <v>0.31227289881341502</v>
      </c>
    </row>
    <row r="448" spans="1:18" x14ac:dyDescent="0.25">
      <c r="A448" s="17" t="s">
        <v>55</v>
      </c>
      <c r="B448" s="7">
        <v>7.9000000000000001E-2</v>
      </c>
      <c r="C448" s="7">
        <v>3.1E-2</v>
      </c>
      <c r="D448" s="7">
        <v>3.4599999999999999E-2</v>
      </c>
      <c r="E448" s="7">
        <v>0.32600000000000001</v>
      </c>
      <c r="F448" s="7">
        <v>9.9000000000000005E-2</v>
      </c>
      <c r="G448" s="7">
        <v>2.4400000000000002E-2</v>
      </c>
      <c r="H448" s="7">
        <v>0.23699999999999999</v>
      </c>
      <c r="I448" s="7">
        <v>8.1000000000000003E-2</v>
      </c>
      <c r="J448" s="7">
        <v>0</v>
      </c>
      <c r="K448" s="7" t="s">
        <v>137</v>
      </c>
      <c r="L448" s="7" t="s">
        <v>138</v>
      </c>
      <c r="M448" s="7" t="s">
        <v>138</v>
      </c>
      <c r="N448" s="7">
        <v>2.8000000000000001E-2</v>
      </c>
      <c r="O448" s="7">
        <v>1.7000000000000001E-2</v>
      </c>
      <c r="P448" s="7">
        <v>2.8000000000000001E-2</v>
      </c>
      <c r="Q448" s="11">
        <f t="shared" si="25"/>
        <v>0.16750000000000001</v>
      </c>
      <c r="R448" s="12">
        <f t="shared" si="26"/>
        <v>0.13813640601473118</v>
      </c>
    </row>
    <row r="449" spans="1:21" x14ac:dyDescent="0.25">
      <c r="A449" s="17" t="s">
        <v>56</v>
      </c>
      <c r="B449" s="7">
        <v>0.19</v>
      </c>
      <c r="C449" s="7">
        <v>5.3999999999999999E-2</v>
      </c>
      <c r="D449" s="7">
        <v>2.63E-2</v>
      </c>
      <c r="E449" s="7">
        <v>5.4000000000000003E-3</v>
      </c>
      <c r="F449" s="7">
        <v>3.0000000000000001E-3</v>
      </c>
      <c r="G449" s="7">
        <v>0</v>
      </c>
      <c r="H449" s="7">
        <v>6.6000000000000003E-2</v>
      </c>
      <c r="I449" s="7">
        <v>2.5999999999999999E-2</v>
      </c>
      <c r="J449" s="7">
        <v>1.72E-2</v>
      </c>
      <c r="K449" s="7" t="s">
        <v>137</v>
      </c>
      <c r="L449" s="7" t="s">
        <v>138</v>
      </c>
      <c r="M449" s="7" t="s">
        <v>138</v>
      </c>
      <c r="N449" s="7" t="s">
        <v>137</v>
      </c>
      <c r="O449" s="7" t="s">
        <v>138</v>
      </c>
      <c r="P449" s="7" t="s">
        <v>138</v>
      </c>
      <c r="Q449" s="11">
        <f t="shared" si="25"/>
        <v>8.7133333333333327E-2</v>
      </c>
      <c r="R449" s="12">
        <f t="shared" si="26"/>
        <v>9.4097042107248702E-2</v>
      </c>
    </row>
    <row r="450" spans="1:21" x14ac:dyDescent="0.25">
      <c r="A450" s="17" t="s">
        <v>57</v>
      </c>
      <c r="B450" s="7">
        <v>5.14</v>
      </c>
      <c r="C450" s="7">
        <v>1.34</v>
      </c>
      <c r="D450" s="7">
        <v>4.9399999999999999E-2</v>
      </c>
      <c r="E450" s="7" t="s">
        <v>137</v>
      </c>
      <c r="F450" s="7" t="s">
        <v>138</v>
      </c>
      <c r="G450" s="7" t="s">
        <v>138</v>
      </c>
      <c r="H450" s="7">
        <v>0.112</v>
      </c>
      <c r="I450" s="7">
        <v>4.2999999999999997E-2</v>
      </c>
      <c r="J450" s="7">
        <v>2.8000000000000001E-2</v>
      </c>
      <c r="K450" s="7" t="s">
        <v>137</v>
      </c>
      <c r="L450" s="7" t="s">
        <v>138</v>
      </c>
      <c r="M450" s="7" t="s">
        <v>138</v>
      </c>
      <c r="N450" s="7">
        <v>0.89</v>
      </c>
      <c r="O450" s="7">
        <v>0.28000000000000003</v>
      </c>
      <c r="P450" s="7">
        <v>3.2300000000000002E-2</v>
      </c>
      <c r="Q450" s="11">
        <f t="shared" si="25"/>
        <v>2.047333333333333</v>
      </c>
      <c r="R450" s="12">
        <f t="shared" si="26"/>
        <v>2.7064296283726521</v>
      </c>
    </row>
    <row r="451" spans="1:21" x14ac:dyDescent="0.25">
      <c r="A451" s="17" t="s">
        <v>58</v>
      </c>
      <c r="B451" s="7" t="s">
        <v>137</v>
      </c>
      <c r="C451" s="7" t="s">
        <v>138</v>
      </c>
      <c r="D451" s="7" t="s">
        <v>138</v>
      </c>
      <c r="E451" s="7" t="s">
        <v>137</v>
      </c>
      <c r="F451" s="7" t="s">
        <v>138</v>
      </c>
      <c r="G451" s="7" t="s">
        <v>138</v>
      </c>
      <c r="H451" s="7">
        <v>7.2999999999999995E-2</v>
      </c>
      <c r="I451" s="7">
        <v>3.2000000000000001E-2</v>
      </c>
      <c r="J451" s="7">
        <v>1.8800000000000001E-2</v>
      </c>
      <c r="K451" s="7" t="s">
        <v>137</v>
      </c>
      <c r="L451" s="7" t="s">
        <v>138</v>
      </c>
      <c r="M451" s="7" t="s">
        <v>138</v>
      </c>
      <c r="N451" s="7" t="s">
        <v>137</v>
      </c>
      <c r="O451" s="7" t="s">
        <v>138</v>
      </c>
      <c r="P451" s="7" t="s">
        <v>138</v>
      </c>
      <c r="Q451" s="11">
        <f t="shared" si="25"/>
        <v>7.2999999999999995E-2</v>
      </c>
      <c r="R451" s="12" t="s">
        <v>138</v>
      </c>
    </row>
    <row r="452" spans="1:21" x14ac:dyDescent="0.25">
      <c r="A452" s="17" t="s">
        <v>59</v>
      </c>
      <c r="B452" s="7" t="s">
        <v>137</v>
      </c>
      <c r="C452" s="7" t="s">
        <v>138</v>
      </c>
      <c r="D452" s="7" t="s">
        <v>138</v>
      </c>
      <c r="E452" s="7">
        <v>5.0999999999999997E-2</v>
      </c>
      <c r="F452" s="7">
        <v>1.7000000000000001E-2</v>
      </c>
      <c r="G452" s="7">
        <v>0</v>
      </c>
      <c r="H452" s="7">
        <v>0.21199999999999999</v>
      </c>
      <c r="I452" s="7">
        <v>7.3999999999999996E-2</v>
      </c>
      <c r="J452" s="7">
        <v>2.5100000000000001E-2</v>
      </c>
      <c r="K452" s="7">
        <v>8.3000000000000004E-2</v>
      </c>
      <c r="L452" s="7">
        <v>3.1E-2</v>
      </c>
      <c r="M452" s="7">
        <v>1.6799999999999999E-2</v>
      </c>
      <c r="N452" s="7">
        <v>0.3</v>
      </c>
      <c r="O452" s="7">
        <v>0.11</v>
      </c>
      <c r="P452" s="7">
        <v>3.3700000000000001E-2</v>
      </c>
      <c r="Q452" s="11">
        <f t="shared" si="25"/>
        <v>0.1615</v>
      </c>
      <c r="R452" s="12">
        <f t="shared" si="26"/>
        <v>0.11562150895630681</v>
      </c>
    </row>
    <row r="453" spans="1:21" x14ac:dyDescent="0.25">
      <c r="A453" s="17" t="s">
        <v>60</v>
      </c>
      <c r="B453" s="7" t="s">
        <v>137</v>
      </c>
      <c r="C453" s="7" t="s">
        <v>138</v>
      </c>
      <c r="D453" s="7" t="s">
        <v>138</v>
      </c>
      <c r="E453" s="7" t="s">
        <v>137</v>
      </c>
      <c r="F453" s="7" t="s">
        <v>138</v>
      </c>
      <c r="G453" s="7" t="s">
        <v>138</v>
      </c>
      <c r="H453" s="7" t="s">
        <v>137</v>
      </c>
      <c r="I453" s="7" t="s">
        <v>138</v>
      </c>
      <c r="J453" s="7" t="s">
        <v>138</v>
      </c>
      <c r="K453" s="7">
        <v>4.1000000000000002E-2</v>
      </c>
      <c r="L453" s="7">
        <v>1.7999999999999999E-2</v>
      </c>
      <c r="M453" s="7">
        <v>1.37E-2</v>
      </c>
      <c r="N453" s="7">
        <v>0.03</v>
      </c>
      <c r="O453" s="7">
        <v>1.4999999999999999E-2</v>
      </c>
      <c r="P453" s="7">
        <v>2.0400000000000001E-2</v>
      </c>
      <c r="Q453" s="11">
        <f t="shared" si="25"/>
        <v>3.5500000000000004E-2</v>
      </c>
      <c r="R453" s="12">
        <f t="shared" si="26"/>
        <v>7.7781745930519813E-3</v>
      </c>
    </row>
    <row r="454" spans="1:21" x14ac:dyDescent="0.25">
      <c r="A454" s="17" t="s">
        <v>61</v>
      </c>
      <c r="B454" s="7">
        <v>1.5699999999999999E-2</v>
      </c>
      <c r="C454" s="7">
        <v>7.6E-3</v>
      </c>
      <c r="D454" s="7">
        <v>1.2200000000000001E-2</v>
      </c>
      <c r="E454" s="7">
        <v>0.47</v>
      </c>
      <c r="F454" s="7">
        <v>0.13</v>
      </c>
      <c r="G454" s="7">
        <v>8.5900000000000004E-3</v>
      </c>
      <c r="H454" s="7" t="s">
        <v>137</v>
      </c>
      <c r="I454" s="7" t="s">
        <v>138</v>
      </c>
      <c r="J454" s="7" t="s">
        <v>138</v>
      </c>
      <c r="K454" s="7">
        <v>8.4000000000000005E-2</v>
      </c>
      <c r="L454" s="7">
        <v>2.7E-2</v>
      </c>
      <c r="M454" s="7">
        <v>6.1999999999999998E-3</v>
      </c>
      <c r="N454" s="7" t="s">
        <v>137</v>
      </c>
      <c r="O454" s="7" t="s">
        <v>138</v>
      </c>
      <c r="P454" s="7" t="s">
        <v>138</v>
      </c>
      <c r="Q454" s="11">
        <f t="shared" si="25"/>
        <v>0.18989999999999999</v>
      </c>
      <c r="R454" s="12">
        <f t="shared" si="26"/>
        <v>0.24496577311942988</v>
      </c>
    </row>
    <row r="455" spans="1:21" ht="13.8" thickBot="1" x14ac:dyDescent="0.3">
      <c r="A455" s="18" t="s">
        <v>62</v>
      </c>
      <c r="B455" s="8">
        <v>0.63</v>
      </c>
      <c r="C455" s="8">
        <v>0.18</v>
      </c>
      <c r="D455" s="8">
        <v>1.21E-2</v>
      </c>
      <c r="E455" s="8" t="s">
        <v>137</v>
      </c>
      <c r="F455" s="8" t="s">
        <v>138</v>
      </c>
      <c r="G455" s="8" t="s">
        <v>138</v>
      </c>
      <c r="H455" s="8">
        <v>0.14699999999999999</v>
      </c>
      <c r="I455" s="8">
        <v>4.9000000000000002E-2</v>
      </c>
      <c r="J455" s="8">
        <v>7.3699999999999998E-3</v>
      </c>
      <c r="K455" s="8">
        <v>0.38</v>
      </c>
      <c r="L455" s="8">
        <v>0.13</v>
      </c>
      <c r="M455" s="8">
        <v>9.9299999999999996E-3</v>
      </c>
      <c r="N455" s="8" t="s">
        <v>137</v>
      </c>
      <c r="O455" s="8" t="s">
        <v>138</v>
      </c>
      <c r="P455" s="8" t="s">
        <v>138</v>
      </c>
      <c r="Q455" s="13">
        <f t="shared" si="25"/>
        <v>0.38566666666666666</v>
      </c>
      <c r="R455" s="14">
        <f t="shared" si="26"/>
        <v>0.2415498568273915</v>
      </c>
    </row>
    <row r="456" spans="1:21" ht="13.8" thickBot="1" x14ac:dyDescent="0.3"/>
    <row r="457" spans="1:21" x14ac:dyDescent="0.25">
      <c r="A457" s="9"/>
      <c r="B457" s="6" t="s">
        <v>128</v>
      </c>
      <c r="C457" s="6" t="s">
        <v>63</v>
      </c>
      <c r="D457" s="6" t="s">
        <v>85</v>
      </c>
      <c r="E457" s="6" t="s">
        <v>129</v>
      </c>
      <c r="F457" s="6" t="s">
        <v>63</v>
      </c>
      <c r="G457" s="6" t="s">
        <v>85</v>
      </c>
      <c r="H457" s="6" t="s">
        <v>130</v>
      </c>
      <c r="I457" s="6" t="s">
        <v>63</v>
      </c>
      <c r="J457" s="6" t="s">
        <v>85</v>
      </c>
      <c r="K457" s="6" t="s">
        <v>131</v>
      </c>
      <c r="L457" s="6" t="s">
        <v>63</v>
      </c>
      <c r="M457" s="6" t="s">
        <v>85</v>
      </c>
      <c r="N457" s="6" t="s">
        <v>132</v>
      </c>
      <c r="O457" s="6" t="s">
        <v>63</v>
      </c>
      <c r="P457" s="6" t="s">
        <v>85</v>
      </c>
      <c r="Q457" s="6" t="s">
        <v>133</v>
      </c>
      <c r="R457" s="6" t="s">
        <v>63</v>
      </c>
      <c r="S457" s="6" t="s">
        <v>85</v>
      </c>
      <c r="T457" s="9" t="s">
        <v>139</v>
      </c>
      <c r="U457" s="10" t="s">
        <v>140</v>
      </c>
    </row>
    <row r="458" spans="1:21" x14ac:dyDescent="0.25">
      <c r="A458" s="17" t="s">
        <v>30</v>
      </c>
      <c r="B458" s="7">
        <v>105.84</v>
      </c>
      <c r="C458" s="7">
        <v>3.89</v>
      </c>
      <c r="D458" s="7">
        <v>2.2599999999999999E-2</v>
      </c>
      <c r="E458" s="7">
        <v>200.97</v>
      </c>
      <c r="F458" s="7">
        <v>7.4</v>
      </c>
      <c r="G458" s="7">
        <v>4.8099999999999997E-2</v>
      </c>
      <c r="H458" s="7">
        <v>178.69</v>
      </c>
      <c r="I458" s="7">
        <v>6.63</v>
      </c>
      <c r="J458" s="7">
        <v>2.86E-2</v>
      </c>
      <c r="K458" s="7">
        <v>67.709999999999994</v>
      </c>
      <c r="L458" s="7">
        <v>2.56</v>
      </c>
      <c r="M458" s="7">
        <v>3.6400000000000002E-2</v>
      </c>
      <c r="N458" s="7">
        <v>64.95</v>
      </c>
      <c r="O458" s="7">
        <v>2.48</v>
      </c>
      <c r="P458" s="7">
        <v>2.4899999999999999E-2</v>
      </c>
      <c r="Q458" s="7">
        <v>218.48</v>
      </c>
      <c r="R458" s="7">
        <v>8.36</v>
      </c>
      <c r="S458" s="7">
        <v>0.17899999999999999</v>
      </c>
      <c r="T458" s="11">
        <f>AVERAGE(B458,E458,H458,K458,N458,Q458)</f>
        <v>139.44000000000003</v>
      </c>
      <c r="U458" s="12">
        <f>STDEV(B458,E458,H458,K458,N458,Q458)</f>
        <v>68.405757067662051</v>
      </c>
    </row>
    <row r="459" spans="1:21" x14ac:dyDescent="0.25">
      <c r="A459" s="17" t="s">
        <v>31</v>
      </c>
      <c r="B459" s="7">
        <v>1442.39</v>
      </c>
      <c r="C459" s="7">
        <v>74.78</v>
      </c>
      <c r="D459" s="7">
        <v>5.3600000000000002E-2</v>
      </c>
      <c r="E459" s="7">
        <v>1901.6</v>
      </c>
      <c r="F459" s="7">
        <v>100.17</v>
      </c>
      <c r="G459" s="7">
        <v>8.0699999999999994E-2</v>
      </c>
      <c r="H459" s="7">
        <v>1617.65</v>
      </c>
      <c r="I459" s="7">
        <v>86.89</v>
      </c>
      <c r="J459" s="7">
        <v>6.1800000000000001E-2</v>
      </c>
      <c r="K459" s="7">
        <v>1557.74</v>
      </c>
      <c r="L459" s="7">
        <v>85.6</v>
      </c>
      <c r="M459" s="7">
        <v>8.5199999999999998E-2</v>
      </c>
      <c r="N459" s="7">
        <v>1436.53</v>
      </c>
      <c r="O459" s="7">
        <v>80.97</v>
      </c>
      <c r="P459" s="7">
        <v>0.34100000000000003</v>
      </c>
      <c r="Q459" s="7">
        <v>1503.99</v>
      </c>
      <c r="R459" s="7">
        <v>87.16</v>
      </c>
      <c r="S459" s="7">
        <v>0.15</v>
      </c>
      <c r="T459" s="11">
        <f t="shared" ref="T459:T490" si="27">AVERAGE(B459,E459,H459,K459,N459,Q459)</f>
        <v>1576.6499999999999</v>
      </c>
      <c r="U459" s="12">
        <f t="shared" ref="U459:U490" si="28">STDEV(B459,E459,H459,K459,N459,Q459)</f>
        <v>173.5338169925389</v>
      </c>
    </row>
    <row r="460" spans="1:21" x14ac:dyDescent="0.25">
      <c r="A460" s="17" t="s">
        <v>32</v>
      </c>
      <c r="B460" s="7">
        <v>430.3</v>
      </c>
      <c r="C460" s="7">
        <v>26.97</v>
      </c>
      <c r="D460" s="7">
        <v>29.84</v>
      </c>
      <c r="E460" s="7">
        <v>845</v>
      </c>
      <c r="F460" s="7">
        <v>47.5</v>
      </c>
      <c r="G460" s="7">
        <v>32.72</v>
      </c>
      <c r="H460" s="7">
        <v>728.56</v>
      </c>
      <c r="I460" s="7">
        <v>42.83</v>
      </c>
      <c r="J460" s="7">
        <v>40.6</v>
      </c>
      <c r="K460" s="7">
        <v>588.95000000000005</v>
      </c>
      <c r="L460" s="7">
        <v>39.119999999999997</v>
      </c>
      <c r="M460" s="7">
        <v>53.62</v>
      </c>
      <c r="N460" s="7">
        <v>538.89</v>
      </c>
      <c r="O460" s="7">
        <v>37.67</v>
      </c>
      <c r="P460" s="7">
        <v>52.08</v>
      </c>
      <c r="Q460" s="7">
        <v>978.98</v>
      </c>
      <c r="R460" s="7">
        <v>57.53</v>
      </c>
      <c r="S460" s="7">
        <v>43.19</v>
      </c>
      <c r="T460" s="11">
        <f t="shared" si="27"/>
        <v>685.11333333333334</v>
      </c>
      <c r="U460" s="12">
        <f t="shared" si="28"/>
        <v>204.63013538251531</v>
      </c>
    </row>
    <row r="461" spans="1:21" x14ac:dyDescent="0.25">
      <c r="A461" s="17" t="s">
        <v>33</v>
      </c>
      <c r="B461" s="7">
        <v>3.4</v>
      </c>
      <c r="C461" s="7">
        <v>0.2</v>
      </c>
      <c r="D461" s="7">
        <v>1.72E-2</v>
      </c>
      <c r="E461" s="7">
        <v>4.8899999999999997</v>
      </c>
      <c r="F461" s="7">
        <v>0.28000000000000003</v>
      </c>
      <c r="G461" s="7">
        <v>1.8200000000000001E-2</v>
      </c>
      <c r="H461" s="7">
        <v>3.99</v>
      </c>
      <c r="I461" s="7">
        <v>0.24</v>
      </c>
      <c r="J461" s="7">
        <v>2.63E-2</v>
      </c>
      <c r="K461" s="7">
        <v>2.69</v>
      </c>
      <c r="L461" s="7">
        <v>0.17</v>
      </c>
      <c r="M461" s="7">
        <v>3.8399999999999997E-2</v>
      </c>
      <c r="N461" s="7">
        <v>2.72</v>
      </c>
      <c r="O461" s="7">
        <v>0.18</v>
      </c>
      <c r="P461" s="7">
        <v>3.2599999999999997E-2</v>
      </c>
      <c r="Q461" s="7">
        <v>3.78</v>
      </c>
      <c r="R461" s="7">
        <v>0.24</v>
      </c>
      <c r="S461" s="7">
        <v>2.75E-2</v>
      </c>
      <c r="T461" s="11">
        <f t="shared" si="27"/>
        <v>3.5783333333333331</v>
      </c>
      <c r="U461" s="12">
        <f t="shared" si="28"/>
        <v>0.83525844303824215</v>
      </c>
    </row>
    <row r="462" spans="1:21" x14ac:dyDescent="0.25">
      <c r="A462" s="17" t="s">
        <v>34</v>
      </c>
      <c r="B462" s="7">
        <v>2175.31</v>
      </c>
      <c r="C462" s="7">
        <v>122.12</v>
      </c>
      <c r="D462" s="7">
        <v>0.17499999999999999</v>
      </c>
      <c r="E462" s="7">
        <v>1847.4</v>
      </c>
      <c r="F462" s="7">
        <v>105.5</v>
      </c>
      <c r="G462" s="7">
        <v>0.20699999999999999</v>
      </c>
      <c r="H462" s="7">
        <v>1723.89</v>
      </c>
      <c r="I462" s="7">
        <v>100.54</v>
      </c>
      <c r="J462" s="7">
        <v>0.32800000000000001</v>
      </c>
      <c r="K462" s="7">
        <v>1121.73</v>
      </c>
      <c r="L462" s="7">
        <v>67.13</v>
      </c>
      <c r="M462" s="7">
        <v>0.379</v>
      </c>
      <c r="N462" s="7">
        <v>1763.55</v>
      </c>
      <c r="O462" s="7">
        <v>108.41</v>
      </c>
      <c r="P462" s="7">
        <v>0.36</v>
      </c>
      <c r="Q462" s="7">
        <v>1644.8</v>
      </c>
      <c r="R462" s="7">
        <v>104.18</v>
      </c>
      <c r="S462" s="7">
        <v>0.47399999999999998</v>
      </c>
      <c r="T462" s="11">
        <f t="shared" si="27"/>
        <v>1712.7799999999997</v>
      </c>
      <c r="U462" s="12">
        <f t="shared" si="28"/>
        <v>343.13815095381187</v>
      </c>
    </row>
    <row r="463" spans="1:21" x14ac:dyDescent="0.25">
      <c r="A463" s="17" t="s">
        <v>35</v>
      </c>
      <c r="B463" s="7">
        <v>2210.94</v>
      </c>
      <c r="C463" s="7">
        <v>127</v>
      </c>
      <c r="D463" s="7">
        <v>1.46E-2</v>
      </c>
      <c r="E463" s="7">
        <v>2232.17</v>
      </c>
      <c r="F463" s="7">
        <v>130.33000000000001</v>
      </c>
      <c r="G463" s="7">
        <v>2.1000000000000001E-2</v>
      </c>
      <c r="H463" s="7">
        <v>2146.9299999999998</v>
      </c>
      <c r="I463" s="7">
        <v>128</v>
      </c>
      <c r="J463" s="7">
        <v>2.8299999999999999E-2</v>
      </c>
      <c r="K463" s="7">
        <v>2075.09</v>
      </c>
      <c r="L463" s="7">
        <v>126.8</v>
      </c>
      <c r="M463" s="7">
        <v>3.1800000000000002E-2</v>
      </c>
      <c r="N463" s="7">
        <v>2091.19</v>
      </c>
      <c r="O463" s="7">
        <v>131.38</v>
      </c>
      <c r="P463" s="7">
        <v>2.6499999999999999E-2</v>
      </c>
      <c r="Q463" s="7">
        <v>2079.81</v>
      </c>
      <c r="R463" s="7">
        <v>134.66</v>
      </c>
      <c r="S463" s="7">
        <v>0.113</v>
      </c>
      <c r="T463" s="11">
        <f t="shared" si="27"/>
        <v>2139.355</v>
      </c>
      <c r="U463" s="12">
        <f t="shared" si="28"/>
        <v>68.980985133585918</v>
      </c>
    </row>
    <row r="464" spans="1:21" x14ac:dyDescent="0.25">
      <c r="A464" s="17" t="s">
        <v>36</v>
      </c>
      <c r="B464" s="7">
        <v>43.25</v>
      </c>
      <c r="C464" s="7">
        <v>2.86</v>
      </c>
      <c r="D464" s="7">
        <v>0.749</v>
      </c>
      <c r="E464" s="7">
        <v>37.979999999999997</v>
      </c>
      <c r="F464" s="7">
        <v>2.57</v>
      </c>
      <c r="G464" s="7">
        <v>0.81</v>
      </c>
      <c r="H464" s="7">
        <v>61.66</v>
      </c>
      <c r="I464" s="7">
        <v>4.18</v>
      </c>
      <c r="J464" s="7">
        <v>1.07</v>
      </c>
      <c r="K464" s="7">
        <v>93.67</v>
      </c>
      <c r="L464" s="7">
        <v>6.47</v>
      </c>
      <c r="M464" s="7">
        <v>1.38</v>
      </c>
      <c r="N464" s="7">
        <v>53.7</v>
      </c>
      <c r="O464" s="7">
        <v>3.89</v>
      </c>
      <c r="P464" s="7">
        <v>1.33</v>
      </c>
      <c r="Q464" s="7">
        <v>51.69</v>
      </c>
      <c r="R464" s="7">
        <v>3.87</v>
      </c>
      <c r="S464" s="7">
        <v>1.52</v>
      </c>
      <c r="T464" s="11">
        <f t="shared" si="27"/>
        <v>56.991666666666667</v>
      </c>
      <c r="U464" s="12">
        <f t="shared" si="28"/>
        <v>19.780359366469245</v>
      </c>
    </row>
    <row r="465" spans="1:21" x14ac:dyDescent="0.25">
      <c r="A465" s="17" t="s">
        <v>37</v>
      </c>
      <c r="B465" s="7">
        <v>473.44</v>
      </c>
      <c r="C465" s="7">
        <v>16.93</v>
      </c>
      <c r="D465" s="7">
        <v>0.14499999999999999</v>
      </c>
      <c r="E465" s="7">
        <v>549.80999999999995</v>
      </c>
      <c r="F465" s="7">
        <v>19.77</v>
      </c>
      <c r="G465" s="7">
        <v>0.159</v>
      </c>
      <c r="H465" s="7">
        <v>521.69000000000005</v>
      </c>
      <c r="I465" s="7">
        <v>18.899999999999999</v>
      </c>
      <c r="J465" s="7">
        <v>0.219</v>
      </c>
      <c r="K465" s="7">
        <v>383.21</v>
      </c>
      <c r="L465" s="7">
        <v>14.01</v>
      </c>
      <c r="M465" s="7">
        <v>0.25600000000000001</v>
      </c>
      <c r="N465" s="7">
        <v>467.47</v>
      </c>
      <c r="O465" s="7">
        <v>17.27</v>
      </c>
      <c r="P465" s="7">
        <v>0.253</v>
      </c>
      <c r="Q465" s="7">
        <v>386.13</v>
      </c>
      <c r="R465" s="7">
        <v>14.43</v>
      </c>
      <c r="S465" s="7">
        <v>0.23100000000000001</v>
      </c>
      <c r="T465" s="11">
        <f t="shared" si="27"/>
        <v>463.625</v>
      </c>
      <c r="U465" s="12">
        <f t="shared" si="28"/>
        <v>68.385033377194603</v>
      </c>
    </row>
    <row r="466" spans="1:21" x14ac:dyDescent="0.25">
      <c r="A466" s="17" t="s">
        <v>38</v>
      </c>
      <c r="B466" s="7">
        <v>52.34</v>
      </c>
      <c r="C466" s="7">
        <v>1.79</v>
      </c>
      <c r="D466" s="7">
        <v>3.2099999999999997E-2</v>
      </c>
      <c r="E466" s="7">
        <v>60.3</v>
      </c>
      <c r="F466" s="7">
        <v>2.06</v>
      </c>
      <c r="G466" s="7">
        <v>1.4E-2</v>
      </c>
      <c r="H466" s="7">
        <v>51.54</v>
      </c>
      <c r="I466" s="7">
        <v>1.77</v>
      </c>
      <c r="J466" s="7">
        <v>4.1399999999999999E-2</v>
      </c>
      <c r="K466" s="7">
        <v>49.34</v>
      </c>
      <c r="L466" s="7">
        <v>1.71</v>
      </c>
      <c r="M466" s="7">
        <v>9.2899999999999996E-3</v>
      </c>
      <c r="N466" s="7">
        <v>55.07</v>
      </c>
      <c r="O466" s="7">
        <v>1.92</v>
      </c>
      <c r="P466" s="7">
        <v>2.6499999999999999E-2</v>
      </c>
      <c r="Q466" s="7">
        <v>39.340000000000003</v>
      </c>
      <c r="R466" s="7">
        <v>1.39</v>
      </c>
      <c r="S466" s="7">
        <v>0.32200000000000001</v>
      </c>
      <c r="T466" s="11">
        <f t="shared" si="27"/>
        <v>51.32166666666668</v>
      </c>
      <c r="U466" s="12">
        <f t="shared" si="28"/>
        <v>6.9747040558482425</v>
      </c>
    </row>
    <row r="467" spans="1:21" x14ac:dyDescent="0.25">
      <c r="A467" s="17" t="s">
        <v>39</v>
      </c>
      <c r="B467" s="7">
        <v>86.33</v>
      </c>
      <c r="C467" s="7">
        <v>3.97</v>
      </c>
      <c r="D467" s="7">
        <v>0.05</v>
      </c>
      <c r="E467" s="7">
        <v>93.64</v>
      </c>
      <c r="F467" s="7">
        <v>4.3499999999999996</v>
      </c>
      <c r="G467" s="7">
        <v>7.5800000000000006E-2</v>
      </c>
      <c r="H467" s="7">
        <v>83.8</v>
      </c>
      <c r="I467" s="7">
        <v>3.95</v>
      </c>
      <c r="J467" s="7">
        <v>7.7399999999999997E-2</v>
      </c>
      <c r="K467" s="7">
        <v>90.27</v>
      </c>
      <c r="L467" s="7">
        <v>4.34</v>
      </c>
      <c r="M467" s="7">
        <v>0.13</v>
      </c>
      <c r="N467" s="7">
        <v>87.83</v>
      </c>
      <c r="O467" s="7">
        <v>4.32</v>
      </c>
      <c r="P467" s="7">
        <v>6.93E-2</v>
      </c>
      <c r="Q467" s="7">
        <v>93.05</v>
      </c>
      <c r="R467" s="7">
        <v>4.67</v>
      </c>
      <c r="S467" s="7">
        <v>0.53800000000000003</v>
      </c>
      <c r="T467" s="11">
        <f t="shared" si="27"/>
        <v>89.153333333333322</v>
      </c>
      <c r="U467" s="12">
        <f t="shared" si="28"/>
        <v>3.8714786150341407</v>
      </c>
    </row>
    <row r="468" spans="1:21" x14ac:dyDescent="0.25">
      <c r="A468" s="17" t="s">
        <v>40</v>
      </c>
      <c r="B468" s="7">
        <v>1.99</v>
      </c>
      <c r="C468" s="7">
        <v>0.16</v>
      </c>
      <c r="D468" s="7">
        <v>9.9199999999999997E-2</v>
      </c>
      <c r="E468" s="7">
        <v>0.497</v>
      </c>
      <c r="F468" s="7">
        <v>7.1999999999999995E-2</v>
      </c>
      <c r="G468" s="7">
        <v>8.1199999999999994E-2</v>
      </c>
      <c r="H468" s="7">
        <v>0.29699999999999999</v>
      </c>
      <c r="I468" s="7">
        <v>7.0999999999999994E-2</v>
      </c>
      <c r="J468" s="7">
        <v>0.13</v>
      </c>
      <c r="K468" s="7">
        <v>0.20799999999999999</v>
      </c>
      <c r="L468" s="7">
        <v>7.0000000000000007E-2</v>
      </c>
      <c r="M468" s="7">
        <v>0.14000000000000001</v>
      </c>
      <c r="N468" s="7">
        <v>0.16600000000000001</v>
      </c>
      <c r="O468" s="7">
        <v>7.3999999999999996E-2</v>
      </c>
      <c r="P468" s="7">
        <v>0.14399999999999999</v>
      </c>
      <c r="Q468" s="7">
        <v>0.46100000000000002</v>
      </c>
      <c r="R468" s="7">
        <v>7.5999999999999998E-2</v>
      </c>
      <c r="S468" s="7">
        <v>9.4700000000000006E-2</v>
      </c>
      <c r="T468" s="11">
        <f t="shared" si="27"/>
        <v>0.60316666666666674</v>
      </c>
      <c r="U468" s="12">
        <f t="shared" si="28"/>
        <v>0.6922136712509126</v>
      </c>
    </row>
    <row r="469" spans="1:21" x14ac:dyDescent="0.25">
      <c r="A469" s="17" t="s">
        <v>41</v>
      </c>
      <c r="B469" s="7">
        <v>64.900000000000006</v>
      </c>
      <c r="C469" s="7">
        <v>6.07</v>
      </c>
      <c r="D469" s="7">
        <v>0.127</v>
      </c>
      <c r="E469" s="7">
        <v>67.900000000000006</v>
      </c>
      <c r="F469" s="7">
        <v>6.5</v>
      </c>
      <c r="G469" s="7">
        <v>0.158</v>
      </c>
      <c r="H469" s="7">
        <v>67.11</v>
      </c>
      <c r="I469" s="7">
        <v>6.6</v>
      </c>
      <c r="J469" s="7">
        <v>0.13700000000000001</v>
      </c>
      <c r="K469" s="7">
        <v>35.29</v>
      </c>
      <c r="L469" s="7">
        <v>3.62</v>
      </c>
      <c r="M469" s="7">
        <v>0.187</v>
      </c>
      <c r="N469" s="7">
        <v>44.54</v>
      </c>
      <c r="O469" s="7">
        <v>4.71</v>
      </c>
      <c r="P469" s="7">
        <v>0.104</v>
      </c>
      <c r="Q469" s="7">
        <v>46.21</v>
      </c>
      <c r="R469" s="7">
        <v>5.07</v>
      </c>
      <c r="S469" s="7">
        <v>0.17799999999999999</v>
      </c>
      <c r="T469" s="11">
        <f t="shared" si="27"/>
        <v>54.324999999999996</v>
      </c>
      <c r="U469" s="12">
        <f t="shared" si="28"/>
        <v>14.024964527584372</v>
      </c>
    </row>
    <row r="470" spans="1:21" x14ac:dyDescent="0.25">
      <c r="A470" s="17" t="s">
        <v>42</v>
      </c>
      <c r="B470" s="7">
        <v>44.21</v>
      </c>
      <c r="C470" s="7">
        <v>1.87</v>
      </c>
      <c r="D470" s="7">
        <v>1.5100000000000001E-2</v>
      </c>
      <c r="E470" s="7">
        <v>43.59</v>
      </c>
      <c r="F470" s="7">
        <v>1.86</v>
      </c>
      <c r="G470" s="7">
        <v>2.0500000000000001E-2</v>
      </c>
      <c r="H470" s="7">
        <v>48.41</v>
      </c>
      <c r="I470" s="7">
        <v>2.09</v>
      </c>
      <c r="J470" s="7">
        <v>4.3299999999999998E-2</v>
      </c>
      <c r="K470" s="7">
        <v>41.86</v>
      </c>
      <c r="L470" s="7">
        <v>1.85</v>
      </c>
      <c r="M470" s="7">
        <v>0</v>
      </c>
      <c r="N470" s="7">
        <v>45.5</v>
      </c>
      <c r="O470" s="7">
        <v>2.0499999999999998</v>
      </c>
      <c r="P470" s="7">
        <v>1.41E-2</v>
      </c>
      <c r="Q470" s="7">
        <v>44.36</v>
      </c>
      <c r="R470" s="7">
        <v>2.04</v>
      </c>
      <c r="S470" s="7">
        <v>2.41E-2</v>
      </c>
      <c r="T470" s="11">
        <f t="shared" si="27"/>
        <v>44.655000000000001</v>
      </c>
      <c r="U470" s="12">
        <f t="shared" si="28"/>
        <v>2.1929591879467329</v>
      </c>
    </row>
    <row r="471" spans="1:21" x14ac:dyDescent="0.25">
      <c r="A471" s="17" t="s">
        <v>43</v>
      </c>
      <c r="B471" s="7">
        <v>2.58</v>
      </c>
      <c r="C471" s="7">
        <v>0.6</v>
      </c>
      <c r="D471" s="7">
        <v>1.21</v>
      </c>
      <c r="E471" s="7">
        <v>4.93</v>
      </c>
      <c r="F471" s="7">
        <v>0.72</v>
      </c>
      <c r="G471" s="7">
        <v>1.32</v>
      </c>
      <c r="H471" s="7">
        <v>3.63</v>
      </c>
      <c r="I471" s="7">
        <v>0.78</v>
      </c>
      <c r="J471" s="7">
        <v>1.72</v>
      </c>
      <c r="K471" s="7">
        <v>3</v>
      </c>
      <c r="L471" s="7">
        <v>0.94</v>
      </c>
      <c r="M471" s="7">
        <v>2.19</v>
      </c>
      <c r="N471" s="7" t="s">
        <v>137</v>
      </c>
      <c r="O471" s="7" t="s">
        <v>138</v>
      </c>
      <c r="P471" s="7" t="s">
        <v>138</v>
      </c>
      <c r="Q471" s="7">
        <v>4</v>
      </c>
      <c r="R471" s="7">
        <v>0.87</v>
      </c>
      <c r="S471" s="7">
        <v>1.83</v>
      </c>
      <c r="T471" s="11">
        <f t="shared" si="27"/>
        <v>3.6280000000000001</v>
      </c>
      <c r="U471" s="12">
        <f t="shared" si="28"/>
        <v>0.91190460027351306</v>
      </c>
    </row>
    <row r="472" spans="1:21" x14ac:dyDescent="0.25">
      <c r="A472" s="17" t="s">
        <v>44</v>
      </c>
      <c r="B472" s="7">
        <v>5.1999999999999998E-2</v>
      </c>
      <c r="C472" s="7">
        <v>7.7000000000000002E-3</v>
      </c>
      <c r="D472" s="7">
        <v>5.4200000000000003E-3</v>
      </c>
      <c r="E472" s="7">
        <v>5.8299999999999998E-2</v>
      </c>
      <c r="F472" s="7">
        <v>8.3000000000000001E-3</v>
      </c>
      <c r="G472" s="7">
        <v>6.9499999999999996E-3</v>
      </c>
      <c r="H472" s="7" t="s">
        <v>137</v>
      </c>
      <c r="I472" s="7" t="s">
        <v>138</v>
      </c>
      <c r="J472" s="7" t="s">
        <v>138</v>
      </c>
      <c r="K472" s="7">
        <v>2.9700000000000001E-2</v>
      </c>
      <c r="L472" s="7">
        <v>6.4999999999999997E-3</v>
      </c>
      <c r="M472" s="7">
        <v>8.0400000000000003E-3</v>
      </c>
      <c r="N472" s="7">
        <v>1.9300000000000001E-2</v>
      </c>
      <c r="O472" s="7">
        <v>6.1000000000000004E-3</v>
      </c>
      <c r="P472" s="7">
        <v>8.8999999999999999E-3</v>
      </c>
      <c r="Q472" s="7">
        <v>9.0999999999999998E-2</v>
      </c>
      <c r="R472" s="7">
        <v>1.2E-2</v>
      </c>
      <c r="S472" s="7">
        <v>1.0999999999999999E-2</v>
      </c>
      <c r="T472" s="11">
        <f t="shared" si="27"/>
        <v>5.0059999999999993E-2</v>
      </c>
      <c r="U472" s="12">
        <f t="shared" si="28"/>
        <v>2.7876746582052962E-2</v>
      </c>
    </row>
    <row r="473" spans="1:21" x14ac:dyDescent="0.25">
      <c r="A473" s="17" t="s">
        <v>45</v>
      </c>
      <c r="B473" s="7">
        <v>4.2999999999999997E-2</v>
      </c>
      <c r="C473" s="7">
        <v>9.7000000000000003E-3</v>
      </c>
      <c r="D473" s="7">
        <v>7.0899999999999999E-3</v>
      </c>
      <c r="E473" s="7">
        <v>6.26</v>
      </c>
      <c r="F473" s="7">
        <v>0.4</v>
      </c>
      <c r="G473" s="7">
        <v>1.0200000000000001E-2</v>
      </c>
      <c r="H473" s="7">
        <v>1.7899999999999999E-2</v>
      </c>
      <c r="I473" s="7">
        <v>8.9999999999999993E-3</v>
      </c>
      <c r="J473" s="7">
        <v>1.7299999999999999E-2</v>
      </c>
      <c r="K473" s="7">
        <v>0.114</v>
      </c>
      <c r="L473" s="7">
        <v>1.9E-2</v>
      </c>
      <c r="M473" s="7">
        <v>2.1999999999999999E-2</v>
      </c>
      <c r="N473" s="7" t="s">
        <v>137</v>
      </c>
      <c r="O473" s="7" t="s">
        <v>138</v>
      </c>
      <c r="P473" s="7" t="s">
        <v>138</v>
      </c>
      <c r="Q473" s="7">
        <v>1.78</v>
      </c>
      <c r="R473" s="7">
        <v>0.14000000000000001</v>
      </c>
      <c r="S473" s="7">
        <v>9.7099999999999999E-3</v>
      </c>
      <c r="T473" s="11">
        <f t="shared" si="27"/>
        <v>1.6429800000000001</v>
      </c>
      <c r="U473" s="12">
        <f t="shared" si="28"/>
        <v>2.6867382179884962</v>
      </c>
    </row>
    <row r="474" spans="1:21" x14ac:dyDescent="0.25">
      <c r="A474" s="17" t="s">
        <v>46</v>
      </c>
      <c r="B474" s="7" t="s">
        <v>137</v>
      </c>
      <c r="C474" s="7" t="s">
        <v>138</v>
      </c>
      <c r="D474" s="7" t="s">
        <v>138</v>
      </c>
      <c r="E474" s="7">
        <v>1.54E-2</v>
      </c>
      <c r="F474" s="7">
        <v>5.1000000000000004E-3</v>
      </c>
      <c r="G474" s="7">
        <v>7.45E-3</v>
      </c>
      <c r="H474" s="7" t="s">
        <v>137</v>
      </c>
      <c r="I474" s="7" t="s">
        <v>138</v>
      </c>
      <c r="J474" s="7" t="s">
        <v>138</v>
      </c>
      <c r="K474" s="7" t="s">
        <v>137</v>
      </c>
      <c r="L474" s="7">
        <v>5.1000000000000004E-3</v>
      </c>
      <c r="M474" s="7">
        <v>1.2999999999999999E-2</v>
      </c>
      <c r="N474" s="7">
        <v>1.2200000000000001E-2</v>
      </c>
      <c r="O474" s="7">
        <v>5.5999999999999999E-3</v>
      </c>
      <c r="P474" s="7">
        <v>9.2399999999999999E-3</v>
      </c>
      <c r="Q474" s="7">
        <v>3.32E-2</v>
      </c>
      <c r="R474" s="7">
        <v>7.1999999999999998E-3</v>
      </c>
      <c r="S474" s="7">
        <v>7.5199999999999998E-3</v>
      </c>
      <c r="T474" s="11">
        <f t="shared" si="27"/>
        <v>2.0266666666666665E-2</v>
      </c>
      <c r="U474" s="12">
        <f t="shared" si="28"/>
        <v>1.131429773929135E-2</v>
      </c>
    </row>
    <row r="475" spans="1:21" x14ac:dyDescent="0.25">
      <c r="A475" s="17" t="s">
        <v>47</v>
      </c>
      <c r="B475" s="7">
        <v>0.10299999999999999</v>
      </c>
      <c r="C475" s="7">
        <v>2.4E-2</v>
      </c>
      <c r="D475" s="7">
        <v>0</v>
      </c>
      <c r="E475" s="7">
        <v>0.113</v>
      </c>
      <c r="F475" s="7">
        <v>2.9000000000000001E-2</v>
      </c>
      <c r="G475" s="7">
        <v>3.5799999999999998E-2</v>
      </c>
      <c r="H475" s="7" t="s">
        <v>137</v>
      </c>
      <c r="I475" s="7" t="s">
        <v>138</v>
      </c>
      <c r="J475" s="7" t="s">
        <v>138</v>
      </c>
      <c r="K475" s="7">
        <v>0.32600000000000001</v>
      </c>
      <c r="L475" s="7">
        <v>5.3999999999999999E-2</v>
      </c>
      <c r="M475" s="7">
        <v>6.6600000000000006E-2</v>
      </c>
      <c r="N475" s="7">
        <v>8.5999999999999993E-2</v>
      </c>
      <c r="O475" s="7">
        <v>3.7999999999999999E-2</v>
      </c>
      <c r="P475" s="7">
        <v>6.6799999999999998E-2</v>
      </c>
      <c r="Q475" s="7" t="s">
        <v>137</v>
      </c>
      <c r="R475" s="7" t="s">
        <v>138</v>
      </c>
      <c r="S475" s="7" t="s">
        <v>138</v>
      </c>
      <c r="T475" s="11">
        <f t="shared" si="27"/>
        <v>0.157</v>
      </c>
      <c r="U475" s="12">
        <f t="shared" si="28"/>
        <v>0.11321660655575225</v>
      </c>
    </row>
    <row r="476" spans="1:21" x14ac:dyDescent="0.25">
      <c r="A476" s="17" t="s">
        <v>48</v>
      </c>
      <c r="B476" s="7">
        <v>0.746</v>
      </c>
      <c r="C476" s="7">
        <v>7.1999999999999995E-2</v>
      </c>
      <c r="D476" s="7">
        <v>2.7300000000000001E-2</v>
      </c>
      <c r="E476" s="7" t="s">
        <v>137</v>
      </c>
      <c r="F476" s="7" t="s">
        <v>138</v>
      </c>
      <c r="G476" s="7" t="s">
        <v>138</v>
      </c>
      <c r="H476" s="7">
        <v>2.9000000000000001E-2</v>
      </c>
      <c r="I476" s="7">
        <v>1.4E-2</v>
      </c>
      <c r="J476" s="7">
        <v>2.5899999999999999E-2</v>
      </c>
      <c r="K476" s="7" t="s">
        <v>137</v>
      </c>
      <c r="L476" s="7" t="s">
        <v>138</v>
      </c>
      <c r="M476" s="7" t="s">
        <v>138</v>
      </c>
      <c r="N476" s="7" t="s">
        <v>137</v>
      </c>
      <c r="O476" s="7" t="s">
        <v>138</v>
      </c>
      <c r="P476" s="7" t="s">
        <v>138</v>
      </c>
      <c r="Q476" s="7" t="s">
        <v>137</v>
      </c>
      <c r="R476" s="7" t="s">
        <v>138</v>
      </c>
      <c r="S476" s="7" t="s">
        <v>138</v>
      </c>
      <c r="T476" s="11">
        <f t="shared" si="27"/>
        <v>0.38750000000000001</v>
      </c>
      <c r="U476" s="12">
        <f t="shared" si="28"/>
        <v>0.50699556211075458</v>
      </c>
    </row>
    <row r="477" spans="1:21" x14ac:dyDescent="0.25">
      <c r="A477" s="17" t="s">
        <v>49</v>
      </c>
      <c r="B477" s="7" t="s">
        <v>137</v>
      </c>
      <c r="C477" s="7" t="s">
        <v>138</v>
      </c>
      <c r="D477" s="7" t="s">
        <v>138</v>
      </c>
      <c r="E477" s="7" t="s">
        <v>137</v>
      </c>
      <c r="F477" s="7" t="s">
        <v>138</v>
      </c>
      <c r="G477" s="7" t="s">
        <v>138</v>
      </c>
      <c r="H477" s="7" t="s">
        <v>137</v>
      </c>
      <c r="I477" s="7" t="s">
        <v>138</v>
      </c>
      <c r="J477" s="7" t="s">
        <v>138</v>
      </c>
      <c r="K477" s="7" t="s">
        <v>137</v>
      </c>
      <c r="L477" s="7" t="s">
        <v>138</v>
      </c>
      <c r="M477" s="7" t="s">
        <v>138</v>
      </c>
      <c r="N477" s="7" t="s">
        <v>137</v>
      </c>
      <c r="O477" s="7" t="s">
        <v>138</v>
      </c>
      <c r="P477" s="7" t="s">
        <v>138</v>
      </c>
      <c r="Q477" s="7" t="s">
        <v>137</v>
      </c>
      <c r="R477" s="7" t="s">
        <v>138</v>
      </c>
      <c r="S477" s="7" t="s">
        <v>138</v>
      </c>
      <c r="T477" s="11" t="s">
        <v>138</v>
      </c>
      <c r="U477" s="12" t="s">
        <v>138</v>
      </c>
    </row>
    <row r="478" spans="1:21" x14ac:dyDescent="0.25">
      <c r="A478" s="17" t="s">
        <v>50</v>
      </c>
      <c r="B478" s="7">
        <v>1.47E-2</v>
      </c>
      <c r="C478" s="7">
        <v>4.4999999999999997E-3</v>
      </c>
      <c r="D478" s="7">
        <v>5.3499999999999997E-3</v>
      </c>
      <c r="E478" s="7">
        <v>2.64E-2</v>
      </c>
      <c r="F478" s="7">
        <v>5.7000000000000002E-3</v>
      </c>
      <c r="G478" s="7">
        <v>6.0600000000000003E-3</v>
      </c>
      <c r="H478" s="7">
        <v>5.0099999999999999E-2</v>
      </c>
      <c r="I478" s="7">
        <v>6.8999999999999999E-3</v>
      </c>
      <c r="J478" s="7">
        <v>0</v>
      </c>
      <c r="K478" s="7">
        <v>2.1000000000000001E-2</v>
      </c>
      <c r="L478" s="7">
        <v>7.0000000000000001E-3</v>
      </c>
      <c r="M478" s="7">
        <v>1.2500000000000001E-2</v>
      </c>
      <c r="N478" s="7">
        <v>1.7600000000000001E-2</v>
      </c>
      <c r="O478" s="7">
        <v>6.3E-3</v>
      </c>
      <c r="P478" s="7">
        <v>9.75E-3</v>
      </c>
      <c r="Q478" s="7">
        <v>3.61E-2</v>
      </c>
      <c r="R478" s="7">
        <v>7.1000000000000004E-3</v>
      </c>
      <c r="S478" s="7">
        <v>7.2399999999999999E-3</v>
      </c>
      <c r="T478" s="11">
        <f t="shared" si="27"/>
        <v>2.7649999999999997E-2</v>
      </c>
      <c r="U478" s="12">
        <f t="shared" si="28"/>
        <v>1.3340877032639196E-2</v>
      </c>
    </row>
    <row r="479" spans="1:21" x14ac:dyDescent="0.25">
      <c r="A479" s="17" t="s">
        <v>51</v>
      </c>
      <c r="B479" s="7">
        <v>1.49</v>
      </c>
      <c r="C479" s="7">
        <v>0.11</v>
      </c>
      <c r="D479" s="7">
        <v>8.5999999999999993E-2</v>
      </c>
      <c r="E479" s="7">
        <v>1.7</v>
      </c>
      <c r="F479" s="7">
        <v>0.12</v>
      </c>
      <c r="G479" s="7">
        <v>0.108</v>
      </c>
      <c r="H479" s="7">
        <v>2.15</v>
      </c>
      <c r="I479" s="7">
        <v>0.15</v>
      </c>
      <c r="J479" s="7">
        <v>0.123</v>
      </c>
      <c r="K479" s="7">
        <v>1.38</v>
      </c>
      <c r="L479" s="7">
        <v>0.12</v>
      </c>
      <c r="M479" s="7">
        <v>0.16700000000000001</v>
      </c>
      <c r="N479" s="7">
        <v>1.52</v>
      </c>
      <c r="O479" s="7">
        <v>0.13</v>
      </c>
      <c r="P479" s="7">
        <v>0.153</v>
      </c>
      <c r="Q479" s="7">
        <v>1.54</v>
      </c>
      <c r="R479" s="7">
        <v>0.13</v>
      </c>
      <c r="S479" s="7">
        <v>0.128</v>
      </c>
      <c r="T479" s="11">
        <f t="shared" si="27"/>
        <v>1.6300000000000001</v>
      </c>
      <c r="U479" s="12">
        <f t="shared" si="28"/>
        <v>0.27480902459707984</v>
      </c>
    </row>
    <row r="480" spans="1:21" x14ac:dyDescent="0.25">
      <c r="A480" s="17" t="s">
        <v>52</v>
      </c>
      <c r="B480" s="7">
        <v>0.13300000000000001</v>
      </c>
      <c r="C480" s="7">
        <v>2.8000000000000001E-2</v>
      </c>
      <c r="D480" s="7">
        <v>4.0099999999999997E-2</v>
      </c>
      <c r="E480" s="7">
        <v>0.29099999999999998</v>
      </c>
      <c r="F480" s="7">
        <v>4.1000000000000002E-2</v>
      </c>
      <c r="G480" s="7">
        <v>5.6399999999999999E-2</v>
      </c>
      <c r="H480" s="7">
        <v>1.78</v>
      </c>
      <c r="I480" s="7">
        <v>0.11</v>
      </c>
      <c r="J480" s="7">
        <v>6.0499999999999998E-2</v>
      </c>
      <c r="K480" s="7">
        <v>0.25700000000000001</v>
      </c>
      <c r="L480" s="7">
        <v>4.7E-2</v>
      </c>
      <c r="M480" s="7">
        <v>8.5000000000000006E-2</v>
      </c>
      <c r="N480" s="7" t="s">
        <v>137</v>
      </c>
      <c r="O480" s="7" t="s">
        <v>138</v>
      </c>
      <c r="P480" s="7" t="s">
        <v>138</v>
      </c>
      <c r="Q480" s="7" t="s">
        <v>137</v>
      </c>
      <c r="R480" s="7" t="s">
        <v>138</v>
      </c>
      <c r="S480" s="7" t="s">
        <v>138</v>
      </c>
      <c r="T480" s="11">
        <f t="shared" si="27"/>
        <v>0.61525000000000007</v>
      </c>
      <c r="U480" s="12">
        <f t="shared" si="28"/>
        <v>0.77946322342152019</v>
      </c>
    </row>
    <row r="481" spans="1:24" x14ac:dyDescent="0.25">
      <c r="A481" s="17" t="s">
        <v>53</v>
      </c>
      <c r="B481" s="7">
        <v>0.159</v>
      </c>
      <c r="C481" s="7">
        <v>1.4999999999999999E-2</v>
      </c>
      <c r="D481" s="7">
        <v>3.0100000000000001E-3</v>
      </c>
      <c r="E481" s="7" t="s">
        <v>137</v>
      </c>
      <c r="F481" s="7" t="s">
        <v>138</v>
      </c>
      <c r="G481" s="7" t="s">
        <v>138</v>
      </c>
      <c r="H481" s="7" t="s">
        <v>137</v>
      </c>
      <c r="I481" s="7" t="s">
        <v>138</v>
      </c>
      <c r="J481" s="7" t="s">
        <v>138</v>
      </c>
      <c r="K481" s="7">
        <v>3.5299999999999998E-2</v>
      </c>
      <c r="L481" s="7">
        <v>6.8999999999999999E-3</v>
      </c>
      <c r="M481" s="7">
        <v>8.6300000000000005E-3</v>
      </c>
      <c r="N481" s="7" t="s">
        <v>137</v>
      </c>
      <c r="O481" s="7" t="s">
        <v>138</v>
      </c>
      <c r="P481" s="7" t="s">
        <v>138</v>
      </c>
      <c r="Q481" s="7">
        <v>5.2200000000000003E-2</v>
      </c>
      <c r="R481" s="7">
        <v>7.9000000000000008E-3</v>
      </c>
      <c r="S481" s="7">
        <v>5.0200000000000002E-3</v>
      </c>
      <c r="T481" s="11">
        <f t="shared" si="27"/>
        <v>8.2166666666666666E-2</v>
      </c>
      <c r="U481" s="12">
        <f t="shared" si="28"/>
        <v>6.7074013845403152E-2</v>
      </c>
    </row>
    <row r="482" spans="1:24" x14ac:dyDescent="0.25">
      <c r="A482" s="17" t="s">
        <v>54</v>
      </c>
      <c r="B482" s="7">
        <v>2.76E-2</v>
      </c>
      <c r="C482" s="7">
        <v>5.1999999999999998E-3</v>
      </c>
      <c r="D482" s="7">
        <v>3.81E-3</v>
      </c>
      <c r="E482" s="7">
        <v>3.8399999999999997E-2</v>
      </c>
      <c r="F482" s="7">
        <v>6.0000000000000001E-3</v>
      </c>
      <c r="G482" s="7">
        <v>3.14E-3</v>
      </c>
      <c r="H482" s="7">
        <v>1.47E-2</v>
      </c>
      <c r="I482" s="7">
        <v>3.7000000000000002E-3</v>
      </c>
      <c r="J482" s="7">
        <v>3.7599999999999999E-3</v>
      </c>
      <c r="K482" s="7">
        <v>4.9399999999999999E-2</v>
      </c>
      <c r="L482" s="7">
        <v>7.1999999999999998E-3</v>
      </c>
      <c r="M482" s="7">
        <v>0</v>
      </c>
      <c r="N482" s="7" t="s">
        <v>137</v>
      </c>
      <c r="O482" s="7" t="s">
        <v>138</v>
      </c>
      <c r="P482" s="7" t="s">
        <v>138</v>
      </c>
      <c r="Q482" s="7">
        <v>9.9000000000000005E-2</v>
      </c>
      <c r="R482" s="7">
        <v>1.0999999999999999E-2</v>
      </c>
      <c r="S482" s="7">
        <v>0</v>
      </c>
      <c r="T482" s="11">
        <f t="shared" si="27"/>
        <v>4.582E-2</v>
      </c>
      <c r="U482" s="12">
        <f t="shared" si="28"/>
        <v>3.2389844087306136E-2</v>
      </c>
    </row>
    <row r="483" spans="1:24" x14ac:dyDescent="0.25">
      <c r="A483" s="17" t="s">
        <v>55</v>
      </c>
      <c r="B483" s="7" t="s">
        <v>137</v>
      </c>
      <c r="C483" s="7" t="s">
        <v>138</v>
      </c>
      <c r="D483" s="7" t="s">
        <v>138</v>
      </c>
      <c r="E483" s="7" t="s">
        <v>137</v>
      </c>
      <c r="F483" s="7" t="s">
        <v>138</v>
      </c>
      <c r="G483" s="7" t="s">
        <v>138</v>
      </c>
      <c r="H483" s="7" t="s">
        <v>137</v>
      </c>
      <c r="I483" s="7" t="s">
        <v>138</v>
      </c>
      <c r="J483" s="7" t="s">
        <v>138</v>
      </c>
      <c r="K483" s="7">
        <v>3.2000000000000001E-2</v>
      </c>
      <c r="L483" s="7">
        <v>1.6E-2</v>
      </c>
      <c r="M483" s="7">
        <v>2.6599999999999999E-2</v>
      </c>
      <c r="N483" s="7" t="s">
        <v>137</v>
      </c>
      <c r="O483" s="7" t="s">
        <v>138</v>
      </c>
      <c r="P483" s="7" t="s">
        <v>138</v>
      </c>
      <c r="Q483" s="7" t="s">
        <v>137</v>
      </c>
      <c r="R483" s="7" t="s">
        <v>138</v>
      </c>
      <c r="S483" s="7" t="s">
        <v>138</v>
      </c>
      <c r="T483" s="11">
        <f t="shared" si="27"/>
        <v>3.2000000000000001E-2</v>
      </c>
      <c r="U483" s="12" t="s">
        <v>138</v>
      </c>
    </row>
    <row r="484" spans="1:24" x14ac:dyDescent="0.25">
      <c r="A484" s="17" t="s">
        <v>56</v>
      </c>
      <c r="B484" s="7" t="s">
        <v>137</v>
      </c>
      <c r="C484" s="7" t="s">
        <v>138</v>
      </c>
      <c r="D484" s="7" t="s">
        <v>138</v>
      </c>
      <c r="E484" s="7">
        <v>0.28499999999999998</v>
      </c>
      <c r="F484" s="7">
        <v>3.5000000000000003E-2</v>
      </c>
      <c r="G484" s="7">
        <v>2.1999999999999999E-2</v>
      </c>
      <c r="H484" s="7">
        <v>4.1000000000000002E-2</v>
      </c>
      <c r="I484" s="7">
        <v>1.2999999999999999E-2</v>
      </c>
      <c r="J484" s="7">
        <v>1.8700000000000001E-2</v>
      </c>
      <c r="K484" s="7" t="s">
        <v>137</v>
      </c>
      <c r="L484" s="7" t="s">
        <v>138</v>
      </c>
      <c r="M484" s="7" t="s">
        <v>138</v>
      </c>
      <c r="N484" s="7">
        <v>5.0999999999999997E-2</v>
      </c>
      <c r="O484" s="7">
        <v>0.02</v>
      </c>
      <c r="P484" s="7">
        <v>3.4500000000000003E-2</v>
      </c>
      <c r="Q484" s="7">
        <v>7.8E-2</v>
      </c>
      <c r="R484" s="7">
        <v>1.7999999999999999E-2</v>
      </c>
      <c r="S484" s="7">
        <v>1.49E-2</v>
      </c>
      <c r="T484" s="11">
        <f t="shared" si="27"/>
        <v>0.11374999999999999</v>
      </c>
      <c r="U484" s="12">
        <f t="shared" si="28"/>
        <v>0.11523128915359754</v>
      </c>
    </row>
    <row r="485" spans="1:24" x14ac:dyDescent="0.25">
      <c r="A485" s="17" t="s">
        <v>57</v>
      </c>
      <c r="B485" s="7">
        <v>0.26100000000000001</v>
      </c>
      <c r="C485" s="7">
        <v>3.6999999999999998E-2</v>
      </c>
      <c r="D485" s="7">
        <v>1.9900000000000001E-2</v>
      </c>
      <c r="E485" s="7">
        <v>0.29599999999999999</v>
      </c>
      <c r="F485" s="7">
        <v>3.9E-2</v>
      </c>
      <c r="G485" s="7">
        <v>2.58E-2</v>
      </c>
      <c r="H485" s="7">
        <v>0.32200000000000001</v>
      </c>
      <c r="I485" s="7">
        <v>3.9E-2</v>
      </c>
      <c r="J485" s="7">
        <v>0</v>
      </c>
      <c r="K485" s="7">
        <v>0.33</v>
      </c>
      <c r="L485" s="7">
        <v>4.4999999999999998E-2</v>
      </c>
      <c r="M485" s="7">
        <v>3.2300000000000002E-2</v>
      </c>
      <c r="N485" s="7" t="s">
        <v>137</v>
      </c>
      <c r="O485" s="7" t="s">
        <v>138</v>
      </c>
      <c r="P485" s="7" t="s">
        <v>138</v>
      </c>
      <c r="Q485" s="7">
        <v>0.92500000000000004</v>
      </c>
      <c r="R485" s="7">
        <v>8.6999999999999994E-2</v>
      </c>
      <c r="S485" s="7">
        <v>2.1399999999999999E-2</v>
      </c>
      <c r="T485" s="11">
        <f t="shared" si="27"/>
        <v>0.42680000000000007</v>
      </c>
      <c r="U485" s="12">
        <f t="shared" si="28"/>
        <v>0.27980117941138133</v>
      </c>
    </row>
    <row r="486" spans="1:24" x14ac:dyDescent="0.25">
      <c r="A486" s="17" t="s">
        <v>58</v>
      </c>
      <c r="B486" s="7" t="s">
        <v>137</v>
      </c>
      <c r="C486" s="7" t="s">
        <v>138</v>
      </c>
      <c r="D486" s="7" t="s">
        <v>138</v>
      </c>
      <c r="E486" s="7">
        <v>0.03</v>
      </c>
      <c r="F486" s="7">
        <v>1.4999999999999999E-2</v>
      </c>
      <c r="G486" s="7">
        <v>2.4199999999999999E-2</v>
      </c>
      <c r="H486" s="7" t="s">
        <v>137</v>
      </c>
      <c r="I486" s="7" t="s">
        <v>138</v>
      </c>
      <c r="J486" s="7" t="s">
        <v>138</v>
      </c>
      <c r="K486" s="7" t="s">
        <v>137</v>
      </c>
      <c r="L486" s="7" t="s">
        <v>138</v>
      </c>
      <c r="M486" s="7" t="s">
        <v>138</v>
      </c>
      <c r="N486" s="7">
        <v>9.5999999999999992E-3</v>
      </c>
      <c r="O486" s="7">
        <v>6.7999999999999996E-3</v>
      </c>
      <c r="P486" s="7">
        <v>0</v>
      </c>
      <c r="Q486" s="7" t="s">
        <v>137</v>
      </c>
      <c r="R486" s="7" t="s">
        <v>138</v>
      </c>
      <c r="S486" s="7" t="s">
        <v>138</v>
      </c>
      <c r="T486" s="11">
        <f t="shared" si="27"/>
        <v>1.9799999999999998E-2</v>
      </c>
      <c r="U486" s="12">
        <f t="shared" si="28"/>
        <v>1.4424978336205574E-2</v>
      </c>
    </row>
    <row r="487" spans="1:24" x14ac:dyDescent="0.25">
      <c r="A487" s="17" t="s">
        <v>59</v>
      </c>
      <c r="B487" s="7">
        <v>0.28000000000000003</v>
      </c>
      <c r="C487" s="7">
        <v>3.2000000000000001E-2</v>
      </c>
      <c r="D487" s="7">
        <v>2.1299999999999999E-2</v>
      </c>
      <c r="E487" s="7">
        <v>1.284</v>
      </c>
      <c r="F487" s="7">
        <v>9.0999999999999998E-2</v>
      </c>
      <c r="G487" s="7">
        <v>1.37E-2</v>
      </c>
      <c r="H487" s="7">
        <v>0.374</v>
      </c>
      <c r="I487" s="7">
        <v>3.9E-2</v>
      </c>
      <c r="J487" s="7">
        <v>3.61E-2</v>
      </c>
      <c r="K487" s="7">
        <v>0.23300000000000001</v>
      </c>
      <c r="L487" s="7">
        <v>3.3000000000000002E-2</v>
      </c>
      <c r="M487" s="7">
        <v>4.2299999999999997E-2</v>
      </c>
      <c r="N487" s="7">
        <v>9.7000000000000003E-2</v>
      </c>
      <c r="O487" s="7">
        <v>2.1000000000000001E-2</v>
      </c>
      <c r="P487" s="7">
        <v>2.29E-2</v>
      </c>
      <c r="Q487" s="7">
        <v>0.35699999999999998</v>
      </c>
      <c r="R487" s="7">
        <v>3.9E-2</v>
      </c>
      <c r="S487" s="7">
        <v>2.1000000000000001E-2</v>
      </c>
      <c r="T487" s="11">
        <f t="shared" si="27"/>
        <v>0.4375</v>
      </c>
      <c r="U487" s="12">
        <f t="shared" si="28"/>
        <v>0.42653053817985886</v>
      </c>
    </row>
    <row r="488" spans="1:24" x14ac:dyDescent="0.25">
      <c r="A488" s="17" t="s">
        <v>60</v>
      </c>
      <c r="B488" s="7">
        <v>0.308</v>
      </c>
      <c r="C488" s="7">
        <v>2.5000000000000001E-2</v>
      </c>
      <c r="D488" s="7">
        <v>0</v>
      </c>
      <c r="E488" s="7">
        <v>1.0980000000000001</v>
      </c>
      <c r="F488" s="7">
        <v>6.3E-2</v>
      </c>
      <c r="G488" s="7">
        <v>1.2E-2</v>
      </c>
      <c r="H488" s="7">
        <v>0.35499999999999998</v>
      </c>
      <c r="I488" s="7">
        <v>2.8000000000000001E-2</v>
      </c>
      <c r="J488" s="7">
        <v>1.8200000000000001E-2</v>
      </c>
      <c r="K488" s="7">
        <v>0.111</v>
      </c>
      <c r="L488" s="7">
        <v>1.7000000000000001E-2</v>
      </c>
      <c r="M488" s="7">
        <v>2.2100000000000002E-2</v>
      </c>
      <c r="N488" s="7">
        <v>5.3999999999999999E-2</v>
      </c>
      <c r="O488" s="7">
        <v>1.0999999999999999E-2</v>
      </c>
      <c r="P488" s="7">
        <v>1.21E-2</v>
      </c>
      <c r="Q488" s="7">
        <v>9.8000000000000004E-2</v>
      </c>
      <c r="R488" s="7">
        <v>1.4999999999999999E-2</v>
      </c>
      <c r="S488" s="7">
        <v>1.7600000000000001E-2</v>
      </c>
      <c r="T488" s="11">
        <f t="shared" si="27"/>
        <v>0.33733333333333332</v>
      </c>
      <c r="U488" s="12">
        <f t="shared" si="28"/>
        <v>0.39206411040372813</v>
      </c>
    </row>
    <row r="489" spans="1:24" x14ac:dyDescent="0.25">
      <c r="A489" s="17" t="s">
        <v>61</v>
      </c>
      <c r="B489" s="7">
        <v>0.498</v>
      </c>
      <c r="C489" s="7">
        <v>3.9E-2</v>
      </c>
      <c r="D489" s="7">
        <v>4.62E-3</v>
      </c>
      <c r="E489" s="7">
        <v>4.53E-2</v>
      </c>
      <c r="F489" s="7">
        <v>7.9000000000000008E-3</v>
      </c>
      <c r="G489" s="7">
        <v>4.7000000000000002E-3</v>
      </c>
      <c r="H489" s="7" t="s">
        <v>137</v>
      </c>
      <c r="I489" s="7" t="s">
        <v>138</v>
      </c>
      <c r="J489" s="7" t="s">
        <v>138</v>
      </c>
      <c r="K489" s="7">
        <v>3.4700000000000002E-2</v>
      </c>
      <c r="L489" s="7">
        <v>7.7000000000000002E-3</v>
      </c>
      <c r="M489" s="7">
        <v>7.7000000000000002E-3</v>
      </c>
      <c r="N489" s="7" t="s">
        <v>137</v>
      </c>
      <c r="O489" s="7" t="s">
        <v>138</v>
      </c>
      <c r="P489" s="7" t="s">
        <v>138</v>
      </c>
      <c r="Q489" s="7">
        <v>0.16500000000000001</v>
      </c>
      <c r="R489" s="7">
        <v>1.9E-2</v>
      </c>
      <c r="S489" s="7">
        <v>0</v>
      </c>
      <c r="T489" s="11">
        <f t="shared" si="27"/>
        <v>0.18575</v>
      </c>
      <c r="U489" s="12">
        <f t="shared" si="28"/>
        <v>0.2163892557406675</v>
      </c>
    </row>
    <row r="490" spans="1:24" ht="13.8" thickBot="1" x14ac:dyDescent="0.3">
      <c r="A490" s="18" t="s">
        <v>62</v>
      </c>
      <c r="B490" s="8">
        <v>0.66600000000000004</v>
      </c>
      <c r="C490" s="8">
        <v>4.8000000000000001E-2</v>
      </c>
      <c r="D490" s="8">
        <v>4.2599999999999999E-3</v>
      </c>
      <c r="E490" s="8">
        <v>8.3000000000000004E-2</v>
      </c>
      <c r="F490" s="8">
        <v>1.0999999999999999E-2</v>
      </c>
      <c r="G490" s="8">
        <v>8.5699999999999995E-3</v>
      </c>
      <c r="H490" s="8">
        <v>4.3299999999999998E-2</v>
      </c>
      <c r="I490" s="8">
        <v>7.1999999999999998E-3</v>
      </c>
      <c r="J490" s="8">
        <v>5.13E-3</v>
      </c>
      <c r="K490" s="8">
        <v>0.08</v>
      </c>
      <c r="L490" s="8">
        <v>1.0999999999999999E-2</v>
      </c>
      <c r="M490" s="8">
        <v>0</v>
      </c>
      <c r="N490" s="8">
        <v>2.06E-2</v>
      </c>
      <c r="O490" s="8">
        <v>8.0000000000000002E-3</v>
      </c>
      <c r="P490" s="8">
        <v>1.3899999999999999E-2</v>
      </c>
      <c r="Q490" s="8">
        <v>0.376</v>
      </c>
      <c r="R490" s="8">
        <v>3.3000000000000002E-2</v>
      </c>
      <c r="S490" s="8">
        <v>7.9500000000000005E-3</v>
      </c>
      <c r="T490" s="13">
        <f t="shared" si="27"/>
        <v>0.21148333333333333</v>
      </c>
      <c r="U490" s="14">
        <f t="shared" si="28"/>
        <v>0.25774756966199835</v>
      </c>
    </row>
    <row r="491" spans="1:24" ht="13.8" thickBot="1" x14ac:dyDescent="0.3"/>
    <row r="492" spans="1:24" x14ac:dyDescent="0.25">
      <c r="A492" s="9"/>
      <c r="B492" s="6" t="s">
        <v>23</v>
      </c>
      <c r="C492" s="6" t="s">
        <v>63</v>
      </c>
      <c r="D492" s="6" t="s">
        <v>85</v>
      </c>
      <c r="E492" s="6" t="s">
        <v>24</v>
      </c>
      <c r="F492" s="6" t="s">
        <v>63</v>
      </c>
      <c r="G492" s="6" t="s">
        <v>85</v>
      </c>
      <c r="H492" s="6" t="s">
        <v>25</v>
      </c>
      <c r="I492" s="6" t="s">
        <v>63</v>
      </c>
      <c r="J492" s="6" t="s">
        <v>85</v>
      </c>
      <c r="K492" s="6" t="s">
        <v>26</v>
      </c>
      <c r="L492" s="6" t="s">
        <v>63</v>
      </c>
      <c r="M492" s="6" t="s">
        <v>85</v>
      </c>
      <c r="N492" s="6" t="s">
        <v>27</v>
      </c>
      <c r="O492" s="6" t="s">
        <v>63</v>
      </c>
      <c r="P492" s="6" t="s">
        <v>85</v>
      </c>
      <c r="Q492" s="6" t="s">
        <v>28</v>
      </c>
      <c r="R492" s="6" t="s">
        <v>63</v>
      </c>
      <c r="S492" s="6" t="s">
        <v>85</v>
      </c>
      <c r="T492" s="6" t="s">
        <v>29</v>
      </c>
      <c r="U492" s="6" t="s">
        <v>63</v>
      </c>
      <c r="V492" s="6" t="s">
        <v>85</v>
      </c>
      <c r="W492" s="9" t="s">
        <v>139</v>
      </c>
      <c r="X492" s="10" t="s">
        <v>140</v>
      </c>
    </row>
    <row r="493" spans="1:24" x14ac:dyDescent="0.25">
      <c r="A493" s="17" t="s">
        <v>30</v>
      </c>
      <c r="B493" s="7">
        <v>415.81</v>
      </c>
      <c r="C493" s="7">
        <v>14.31</v>
      </c>
      <c r="D493" s="7">
        <v>0.88</v>
      </c>
      <c r="E493" s="7">
        <v>242.64</v>
      </c>
      <c r="F493" s="7">
        <v>8.35</v>
      </c>
      <c r="G493" s="7">
        <v>0.432</v>
      </c>
      <c r="H493" s="7">
        <v>1266.01</v>
      </c>
      <c r="I493" s="7">
        <v>42.04</v>
      </c>
      <c r="J493" s="7">
        <v>0.36299999999999999</v>
      </c>
      <c r="K493" s="7">
        <v>89.51</v>
      </c>
      <c r="L493" s="7">
        <v>3.26</v>
      </c>
      <c r="M493" s="7">
        <v>0.64500000000000002</v>
      </c>
      <c r="N493" s="7">
        <v>140.65</v>
      </c>
      <c r="O493" s="7">
        <v>4.83</v>
      </c>
      <c r="P493" s="7">
        <v>0.75600000000000001</v>
      </c>
      <c r="Q493" s="7">
        <v>1096.77</v>
      </c>
      <c r="R493" s="7">
        <v>36.18</v>
      </c>
      <c r="S493" s="7">
        <v>0.65600000000000003</v>
      </c>
      <c r="T493" s="7">
        <v>113.48</v>
      </c>
      <c r="U493" s="7">
        <v>3.87</v>
      </c>
      <c r="V493" s="7">
        <v>0.65200000000000002</v>
      </c>
      <c r="W493" s="11">
        <f>AVERAGE(B493,E493,H493,K493,N493,Q493,T493)</f>
        <v>480.69571428571425</v>
      </c>
      <c r="X493" s="12">
        <f>STDEV(B493,E493,H493,K493,N493,Q493,T493)</f>
        <v>493.39832852902754</v>
      </c>
    </row>
    <row r="494" spans="1:24" x14ac:dyDescent="0.25">
      <c r="A494" s="17" t="s">
        <v>31</v>
      </c>
      <c r="B494" s="7">
        <v>776.65</v>
      </c>
      <c r="C494" s="7">
        <v>27.15</v>
      </c>
      <c r="D494" s="7">
        <v>1.39</v>
      </c>
      <c r="E494" s="7">
        <v>984.97</v>
      </c>
      <c r="F494" s="7">
        <v>33.909999999999997</v>
      </c>
      <c r="G494" s="7">
        <v>0.61399999999999999</v>
      </c>
      <c r="H494" s="7">
        <v>1308.3399999999999</v>
      </c>
      <c r="I494" s="7">
        <v>44.09</v>
      </c>
      <c r="J494" s="7">
        <v>0.51100000000000001</v>
      </c>
      <c r="K494" s="7">
        <v>808.48</v>
      </c>
      <c r="L494" s="7">
        <v>27.32</v>
      </c>
      <c r="M494" s="7">
        <v>0.89100000000000001</v>
      </c>
      <c r="N494" s="7">
        <v>564.37</v>
      </c>
      <c r="O494" s="7">
        <v>18.97</v>
      </c>
      <c r="P494" s="7">
        <v>1.03</v>
      </c>
      <c r="Q494" s="7">
        <v>762.63</v>
      </c>
      <c r="R494" s="7">
        <v>25.47</v>
      </c>
      <c r="S494" s="7">
        <v>0.89</v>
      </c>
      <c r="T494" s="7">
        <v>482.81</v>
      </c>
      <c r="U494" s="7">
        <v>16.079999999999998</v>
      </c>
      <c r="V494" s="7">
        <v>1.07</v>
      </c>
      <c r="W494" s="11">
        <f t="shared" ref="W494:W525" si="29">AVERAGE(B494,E494,H494,K494,N494,Q494,T494)</f>
        <v>812.607142857143</v>
      </c>
      <c r="X494" s="12">
        <f t="shared" ref="X494:X525" si="30">STDEV(B494,E494,H494,K494,N494,Q494,T494)</f>
        <v>273.75643643661766</v>
      </c>
    </row>
    <row r="495" spans="1:24" x14ac:dyDescent="0.25">
      <c r="A495" s="17" t="s">
        <v>32</v>
      </c>
      <c r="B495" s="7">
        <v>7084.02</v>
      </c>
      <c r="C495" s="7">
        <v>410.02</v>
      </c>
      <c r="D495" s="7">
        <v>389.76</v>
      </c>
      <c r="E495" s="7">
        <v>3804.45</v>
      </c>
      <c r="F495" s="7">
        <v>216.73</v>
      </c>
      <c r="G495" s="7">
        <v>173.1</v>
      </c>
      <c r="H495" s="7">
        <v>5945.86</v>
      </c>
      <c r="I495" s="7">
        <v>298.42</v>
      </c>
      <c r="J495" s="7">
        <v>144.65</v>
      </c>
      <c r="K495" s="7">
        <v>1887.94</v>
      </c>
      <c r="L495" s="7">
        <v>158.87</v>
      </c>
      <c r="M495" s="7">
        <v>247.13</v>
      </c>
      <c r="N495" s="7">
        <v>5212.24</v>
      </c>
      <c r="O495" s="7">
        <v>279.76</v>
      </c>
      <c r="P495" s="7">
        <v>281.58999999999997</v>
      </c>
      <c r="Q495" s="7">
        <v>5250.59</v>
      </c>
      <c r="R495" s="7">
        <v>276.86</v>
      </c>
      <c r="S495" s="7">
        <v>256.45999999999998</v>
      </c>
      <c r="T495" s="7">
        <v>2008.75</v>
      </c>
      <c r="U495" s="7">
        <v>143.29</v>
      </c>
      <c r="V495" s="7">
        <v>270.08999999999997</v>
      </c>
      <c r="W495" s="11">
        <f t="shared" si="29"/>
        <v>4456.2642857142864</v>
      </c>
      <c r="X495" s="12">
        <f t="shared" si="30"/>
        <v>1972.2206513374472</v>
      </c>
    </row>
    <row r="496" spans="1:24" x14ac:dyDescent="0.25">
      <c r="A496" s="17" t="s">
        <v>33</v>
      </c>
      <c r="B496" s="7">
        <v>2.13</v>
      </c>
      <c r="C496" s="7">
        <v>0.76</v>
      </c>
      <c r="D496" s="7">
        <v>1.93</v>
      </c>
      <c r="E496" s="7">
        <v>7.85</v>
      </c>
      <c r="F496" s="7">
        <v>0.56000000000000005</v>
      </c>
      <c r="G496" s="7">
        <v>0.873</v>
      </c>
      <c r="H496" s="7">
        <v>2.95</v>
      </c>
      <c r="I496" s="7">
        <v>0.32</v>
      </c>
      <c r="J496" s="7">
        <v>0.71899999999999997</v>
      </c>
      <c r="K496" s="7">
        <v>2.56</v>
      </c>
      <c r="L496" s="7">
        <v>0.67</v>
      </c>
      <c r="M496" s="7">
        <v>1.27</v>
      </c>
      <c r="N496" s="7">
        <v>1.77</v>
      </c>
      <c r="O496" s="7">
        <v>0.57999999999999996</v>
      </c>
      <c r="P496" s="7">
        <v>1.36</v>
      </c>
      <c r="Q496" s="7">
        <v>3.75</v>
      </c>
      <c r="R496" s="7">
        <v>0.57999999999999996</v>
      </c>
      <c r="S496" s="7">
        <v>1.22</v>
      </c>
      <c r="T496" s="7">
        <v>2.48</v>
      </c>
      <c r="U496" s="7">
        <v>0.53</v>
      </c>
      <c r="V496" s="7">
        <v>1.32</v>
      </c>
      <c r="W496" s="11">
        <f t="shared" si="29"/>
        <v>3.3557142857142859</v>
      </c>
      <c r="X496" s="12">
        <f t="shared" si="30"/>
        <v>2.079085192601601</v>
      </c>
    </row>
    <row r="497" spans="1:24" x14ac:dyDescent="0.25">
      <c r="A497" s="17" t="s">
        <v>34</v>
      </c>
      <c r="B497" s="7">
        <v>6826.71</v>
      </c>
      <c r="C497" s="7">
        <v>232.59</v>
      </c>
      <c r="D497" s="7">
        <v>7.13</v>
      </c>
      <c r="E497" s="7">
        <v>1388.35</v>
      </c>
      <c r="F497" s="7">
        <v>48.99</v>
      </c>
      <c r="G497" s="7">
        <v>3.35</v>
      </c>
      <c r="H497" s="7">
        <v>2041.4</v>
      </c>
      <c r="I497" s="7">
        <v>68.12</v>
      </c>
      <c r="J497" s="7">
        <v>2.58</v>
      </c>
      <c r="K497" s="7">
        <v>465.11</v>
      </c>
      <c r="L497" s="7">
        <v>19.02</v>
      </c>
      <c r="M497" s="7">
        <v>5.04</v>
      </c>
      <c r="N497" s="7">
        <v>1792.51</v>
      </c>
      <c r="O497" s="7">
        <v>61.09</v>
      </c>
      <c r="P497" s="7">
        <v>4.4800000000000004</v>
      </c>
      <c r="Q497" s="7">
        <v>667.65</v>
      </c>
      <c r="R497" s="7">
        <v>24.5</v>
      </c>
      <c r="S497" s="7">
        <v>4.92</v>
      </c>
      <c r="T497" s="7">
        <v>448.49</v>
      </c>
      <c r="U497" s="7">
        <v>16.559999999999999</v>
      </c>
      <c r="V497" s="7">
        <v>4.38</v>
      </c>
      <c r="W497" s="11">
        <f t="shared" si="29"/>
        <v>1947.1742857142856</v>
      </c>
      <c r="X497" s="12">
        <f t="shared" si="30"/>
        <v>2244.7978538824468</v>
      </c>
    </row>
    <row r="498" spans="1:24" x14ac:dyDescent="0.25">
      <c r="A498" s="17" t="s">
        <v>35</v>
      </c>
      <c r="B498" s="7">
        <v>4753.0600000000004</v>
      </c>
      <c r="C498" s="7">
        <v>159.9</v>
      </c>
      <c r="D498" s="7">
        <v>0.52300000000000002</v>
      </c>
      <c r="E498" s="7">
        <v>4195.97</v>
      </c>
      <c r="F498" s="7">
        <v>139.78</v>
      </c>
      <c r="G498" s="7">
        <v>0.22500000000000001</v>
      </c>
      <c r="H498" s="7">
        <v>3776.62</v>
      </c>
      <c r="I498" s="7">
        <v>124.12</v>
      </c>
      <c r="J498" s="7">
        <v>0.44</v>
      </c>
      <c r="K498" s="7">
        <v>3717.32</v>
      </c>
      <c r="L498" s="7">
        <v>121.91</v>
      </c>
      <c r="M498" s="7">
        <v>0.40200000000000002</v>
      </c>
      <c r="N498" s="7">
        <v>3679.24</v>
      </c>
      <c r="O498" s="7">
        <v>120.15</v>
      </c>
      <c r="P498" s="7">
        <v>0.45100000000000001</v>
      </c>
      <c r="Q498" s="7">
        <v>3930.51</v>
      </c>
      <c r="R498" s="7">
        <v>127.93</v>
      </c>
      <c r="S498" s="7">
        <v>0.35599999999999998</v>
      </c>
      <c r="T498" s="7">
        <v>3561.99</v>
      </c>
      <c r="U498" s="7">
        <v>115.54</v>
      </c>
      <c r="V498" s="7">
        <v>0.41699999999999998</v>
      </c>
      <c r="W498" s="11">
        <f t="shared" si="29"/>
        <v>3944.9585714285713</v>
      </c>
      <c r="X498" s="12">
        <f t="shared" si="30"/>
        <v>411.0295806641567</v>
      </c>
    </row>
    <row r="499" spans="1:24" x14ac:dyDescent="0.25">
      <c r="A499" s="17" t="s">
        <v>36</v>
      </c>
      <c r="B499" s="7">
        <v>121.68</v>
      </c>
      <c r="C499" s="7">
        <v>6.54</v>
      </c>
      <c r="D499" s="7">
        <v>8.86</v>
      </c>
      <c r="E499" s="7">
        <v>84.51</v>
      </c>
      <c r="F499" s="7">
        <v>4.66</v>
      </c>
      <c r="G499" s="7">
        <v>4.18</v>
      </c>
      <c r="H499" s="7">
        <v>209.67</v>
      </c>
      <c r="I499" s="7">
        <v>7.74</v>
      </c>
      <c r="J499" s="7">
        <v>3.55</v>
      </c>
      <c r="K499" s="7">
        <v>167.74</v>
      </c>
      <c r="L499" s="7">
        <v>8.2100000000000009</v>
      </c>
      <c r="M499" s="7">
        <v>5.89</v>
      </c>
      <c r="N499" s="7">
        <v>51.37</v>
      </c>
      <c r="O499" s="7">
        <v>4.08</v>
      </c>
      <c r="P499" s="7">
        <v>6.82</v>
      </c>
      <c r="Q499" s="7">
        <v>42.11</v>
      </c>
      <c r="R499" s="7">
        <v>3.8</v>
      </c>
      <c r="S499" s="7">
        <v>6.28</v>
      </c>
      <c r="T499" s="7">
        <v>146.4</v>
      </c>
      <c r="U499" s="7">
        <v>6.52</v>
      </c>
      <c r="V499" s="7">
        <v>6.84</v>
      </c>
      <c r="W499" s="11">
        <f t="shared" si="29"/>
        <v>117.64</v>
      </c>
      <c r="X499" s="12">
        <f t="shared" si="30"/>
        <v>61.936904453914494</v>
      </c>
    </row>
    <row r="500" spans="1:24" x14ac:dyDescent="0.25">
      <c r="A500" s="17" t="s">
        <v>37</v>
      </c>
      <c r="B500" s="7">
        <v>690.97</v>
      </c>
      <c r="C500" s="7">
        <v>23.89</v>
      </c>
      <c r="D500" s="7">
        <v>1.82</v>
      </c>
      <c r="E500" s="7">
        <v>582.66999999999996</v>
      </c>
      <c r="F500" s="7">
        <v>19.95</v>
      </c>
      <c r="G500" s="7">
        <v>0.84499999999999997</v>
      </c>
      <c r="H500" s="7">
        <v>647.63</v>
      </c>
      <c r="I500" s="7">
        <v>21.73</v>
      </c>
      <c r="J500" s="7">
        <v>0.71199999999999997</v>
      </c>
      <c r="K500" s="7">
        <v>575.24</v>
      </c>
      <c r="L500" s="7">
        <v>19.420000000000002</v>
      </c>
      <c r="M500" s="7">
        <v>1.21</v>
      </c>
      <c r="N500" s="7">
        <v>503.17</v>
      </c>
      <c r="O500" s="7">
        <v>16.88</v>
      </c>
      <c r="P500" s="7">
        <v>2.09</v>
      </c>
      <c r="Q500" s="7">
        <v>519.74</v>
      </c>
      <c r="R500" s="7">
        <v>17.36</v>
      </c>
      <c r="S500" s="7">
        <v>1.25</v>
      </c>
      <c r="T500" s="7">
        <v>535.9</v>
      </c>
      <c r="U500" s="7">
        <v>17.78</v>
      </c>
      <c r="V500" s="7">
        <v>1.36</v>
      </c>
      <c r="W500" s="11">
        <f t="shared" si="29"/>
        <v>579.33142857142855</v>
      </c>
      <c r="X500" s="12">
        <f t="shared" si="30"/>
        <v>68.79164421850686</v>
      </c>
    </row>
    <row r="501" spans="1:24" x14ac:dyDescent="0.25">
      <c r="A501" s="17" t="s">
        <v>38</v>
      </c>
      <c r="B501" s="7">
        <v>139</v>
      </c>
      <c r="C501" s="7">
        <v>5.12</v>
      </c>
      <c r="D501" s="7">
        <v>0.26800000000000002</v>
      </c>
      <c r="E501" s="7">
        <v>127.14</v>
      </c>
      <c r="F501" s="7">
        <v>4.6500000000000004</v>
      </c>
      <c r="G501" s="7">
        <v>0.22900000000000001</v>
      </c>
      <c r="H501" s="7">
        <v>120.23</v>
      </c>
      <c r="I501" s="7">
        <v>4.22</v>
      </c>
      <c r="J501" s="7">
        <v>9.5000000000000001E-2</v>
      </c>
      <c r="K501" s="7">
        <v>111.05</v>
      </c>
      <c r="L501" s="7">
        <v>4.08</v>
      </c>
      <c r="M501" s="7">
        <v>0.23699999999999999</v>
      </c>
      <c r="N501" s="7">
        <v>126.79</v>
      </c>
      <c r="O501" s="7">
        <v>4.51</v>
      </c>
      <c r="P501" s="7">
        <v>0.219</v>
      </c>
      <c r="Q501" s="7">
        <v>145.25</v>
      </c>
      <c r="R501" s="7">
        <v>5.14</v>
      </c>
      <c r="S501" s="7">
        <v>0.26500000000000001</v>
      </c>
      <c r="T501" s="7">
        <v>127.27</v>
      </c>
      <c r="U501" s="7">
        <v>4.45</v>
      </c>
      <c r="V501" s="7">
        <v>0.222</v>
      </c>
      <c r="W501" s="11">
        <f t="shared" si="29"/>
        <v>128.10428571428571</v>
      </c>
      <c r="X501" s="12">
        <f t="shared" si="30"/>
        <v>11.320323695523401</v>
      </c>
    </row>
    <row r="502" spans="1:24" x14ac:dyDescent="0.25">
      <c r="A502" s="17" t="s">
        <v>39</v>
      </c>
      <c r="B502" s="7">
        <v>365.59</v>
      </c>
      <c r="C502" s="7">
        <v>14.66</v>
      </c>
      <c r="D502" s="7">
        <v>2.08</v>
      </c>
      <c r="E502" s="7">
        <v>285.02</v>
      </c>
      <c r="F502" s="7">
        <v>11.47</v>
      </c>
      <c r="G502" s="7">
        <v>2.11</v>
      </c>
      <c r="H502" s="7">
        <v>327.85</v>
      </c>
      <c r="I502" s="7">
        <v>12.31</v>
      </c>
      <c r="J502" s="7">
        <v>1.08</v>
      </c>
      <c r="K502" s="7">
        <v>313.83999999999997</v>
      </c>
      <c r="L502" s="7">
        <v>12.57</v>
      </c>
      <c r="M502" s="7">
        <v>1.32</v>
      </c>
      <c r="N502" s="7">
        <v>339.62</v>
      </c>
      <c r="O502" s="7">
        <v>13.07</v>
      </c>
      <c r="P502" s="7">
        <v>1.57</v>
      </c>
      <c r="Q502" s="7">
        <v>344.94</v>
      </c>
      <c r="R502" s="7">
        <v>13.24</v>
      </c>
      <c r="S502" s="7">
        <v>1.27</v>
      </c>
      <c r="T502" s="7">
        <v>334.92</v>
      </c>
      <c r="U502" s="7">
        <v>12.59</v>
      </c>
      <c r="V502" s="7">
        <v>1.4</v>
      </c>
      <c r="W502" s="11">
        <f t="shared" si="29"/>
        <v>330.25428571428574</v>
      </c>
      <c r="X502" s="12">
        <f t="shared" si="30"/>
        <v>25.479136469631293</v>
      </c>
    </row>
    <row r="503" spans="1:24" x14ac:dyDescent="0.25">
      <c r="A503" s="17" t="s">
        <v>40</v>
      </c>
      <c r="B503" s="7" t="s">
        <v>137</v>
      </c>
      <c r="C503" s="7" t="s">
        <v>138</v>
      </c>
      <c r="D503" s="7" t="s">
        <v>138</v>
      </c>
      <c r="E503" s="7">
        <v>222.3</v>
      </c>
      <c r="F503" s="7">
        <v>7.56</v>
      </c>
      <c r="G503" s="7">
        <v>1.0900000000000001</v>
      </c>
      <c r="H503" s="7">
        <v>58.6</v>
      </c>
      <c r="I503" s="7">
        <v>2.06</v>
      </c>
      <c r="J503" s="7">
        <v>1.23</v>
      </c>
      <c r="K503" s="7">
        <v>3.02</v>
      </c>
      <c r="L503" s="7">
        <v>0.77</v>
      </c>
      <c r="M503" s="7">
        <v>1.38</v>
      </c>
      <c r="N503" s="7">
        <v>48.78</v>
      </c>
      <c r="O503" s="7">
        <v>1.92</v>
      </c>
      <c r="P503" s="7">
        <v>0.97</v>
      </c>
      <c r="Q503" s="7">
        <v>3956.74</v>
      </c>
      <c r="R503" s="7">
        <v>124.61</v>
      </c>
      <c r="S503" s="7">
        <v>0.81</v>
      </c>
      <c r="T503" s="7">
        <v>96.97</v>
      </c>
      <c r="U503" s="7">
        <v>3.32</v>
      </c>
      <c r="V503" s="7">
        <v>0.73899999999999999</v>
      </c>
      <c r="W503" s="11">
        <f t="shared" si="29"/>
        <v>731.06833333333327</v>
      </c>
      <c r="X503" s="12">
        <f t="shared" si="30"/>
        <v>1582.0030985610192</v>
      </c>
    </row>
    <row r="504" spans="1:24" x14ac:dyDescent="0.25">
      <c r="A504" s="17" t="s">
        <v>41</v>
      </c>
      <c r="B504" s="7">
        <v>204.62</v>
      </c>
      <c r="C504" s="7">
        <v>11.38</v>
      </c>
      <c r="D504" s="7">
        <v>11.93</v>
      </c>
      <c r="E504" s="7">
        <v>53.83</v>
      </c>
      <c r="F504" s="7">
        <v>3.56</v>
      </c>
      <c r="G504" s="7">
        <v>2.8</v>
      </c>
      <c r="H504" s="7">
        <v>433.37</v>
      </c>
      <c r="I504" s="7">
        <v>19.96</v>
      </c>
      <c r="J504" s="7">
        <v>2.2200000000000002</v>
      </c>
      <c r="K504" s="7">
        <v>40.07</v>
      </c>
      <c r="L504" s="7">
        <v>4.09</v>
      </c>
      <c r="M504" s="7">
        <v>5.67</v>
      </c>
      <c r="N504" s="7">
        <v>1127.48</v>
      </c>
      <c r="O504" s="7">
        <v>51.32</v>
      </c>
      <c r="P504" s="7">
        <v>4.37</v>
      </c>
      <c r="Q504" s="7">
        <v>297.33</v>
      </c>
      <c r="R504" s="7">
        <v>14.48</v>
      </c>
      <c r="S504" s="7">
        <v>5.83</v>
      </c>
      <c r="T504" s="7">
        <v>1026.79</v>
      </c>
      <c r="U504" s="7">
        <v>46.13</v>
      </c>
      <c r="V504" s="7">
        <v>4.41</v>
      </c>
      <c r="W504" s="11">
        <f t="shared" si="29"/>
        <v>454.78428571428566</v>
      </c>
      <c r="X504" s="12">
        <f t="shared" si="30"/>
        <v>447.26854960068988</v>
      </c>
    </row>
    <row r="505" spans="1:24" x14ac:dyDescent="0.25">
      <c r="A505" s="17" t="s">
        <v>42</v>
      </c>
      <c r="B505" s="7">
        <v>86.02</v>
      </c>
      <c r="C505" s="7">
        <v>3.15</v>
      </c>
      <c r="D505" s="7">
        <v>0.251</v>
      </c>
      <c r="E505" s="7">
        <v>67.89</v>
      </c>
      <c r="F505" s="7">
        <v>2.54</v>
      </c>
      <c r="G505" s="7">
        <v>0.376</v>
      </c>
      <c r="H505" s="7">
        <v>67.38</v>
      </c>
      <c r="I505" s="7">
        <v>2.31</v>
      </c>
      <c r="J505" s="7">
        <v>0.13600000000000001</v>
      </c>
      <c r="K505" s="7">
        <v>56.38</v>
      </c>
      <c r="L505" s="7">
        <v>2.27</v>
      </c>
      <c r="M505" s="7">
        <v>0.29299999999999998</v>
      </c>
      <c r="N505" s="7">
        <v>50.23</v>
      </c>
      <c r="O505" s="7">
        <v>1.97</v>
      </c>
      <c r="P505" s="7">
        <v>1.06</v>
      </c>
      <c r="Q505" s="7">
        <v>57.7</v>
      </c>
      <c r="R505" s="7">
        <v>2.19</v>
      </c>
      <c r="S505" s="7">
        <v>0.25800000000000001</v>
      </c>
      <c r="T505" s="7">
        <v>53.05</v>
      </c>
      <c r="U505" s="7">
        <v>1.94</v>
      </c>
      <c r="V505" s="7">
        <v>0.23100000000000001</v>
      </c>
      <c r="W505" s="11">
        <f t="shared" si="29"/>
        <v>62.664285714285718</v>
      </c>
      <c r="X505" s="12">
        <f t="shared" si="30"/>
        <v>12.289682471003639</v>
      </c>
    </row>
    <row r="506" spans="1:24" x14ac:dyDescent="0.25">
      <c r="A506" s="17" t="s">
        <v>43</v>
      </c>
      <c r="B506" s="7" t="s">
        <v>137</v>
      </c>
      <c r="C506" s="7" t="s">
        <v>138</v>
      </c>
      <c r="D506" s="7" t="s">
        <v>138</v>
      </c>
      <c r="E506" s="7" t="s">
        <v>137</v>
      </c>
      <c r="F506" s="7" t="s">
        <v>138</v>
      </c>
      <c r="G506" s="7" t="s">
        <v>138</v>
      </c>
      <c r="H506" s="7">
        <v>9.2799999999999994</v>
      </c>
      <c r="I506" s="7">
        <v>2.56</v>
      </c>
      <c r="J506" s="7">
        <v>5.85</v>
      </c>
      <c r="K506" s="7" t="s">
        <v>137</v>
      </c>
      <c r="L506" s="7" t="s">
        <v>138</v>
      </c>
      <c r="M506" s="7" t="s">
        <v>138</v>
      </c>
      <c r="N506" s="7" t="s">
        <v>137</v>
      </c>
      <c r="O506" s="7" t="s">
        <v>138</v>
      </c>
      <c r="P506" s="7" t="s">
        <v>138</v>
      </c>
      <c r="Q506" s="7" t="s">
        <v>137</v>
      </c>
      <c r="R506" s="7" t="s">
        <v>138</v>
      </c>
      <c r="S506" s="7" t="s">
        <v>138</v>
      </c>
      <c r="T506" s="7">
        <v>12.95</v>
      </c>
      <c r="U506" s="7">
        <v>4.3899999999999997</v>
      </c>
      <c r="V506" s="7">
        <v>10.57</v>
      </c>
      <c r="W506" s="11">
        <f t="shared" si="29"/>
        <v>11.114999999999998</v>
      </c>
      <c r="X506" s="12">
        <f t="shared" si="30"/>
        <v>2.5950818869546421</v>
      </c>
    </row>
    <row r="507" spans="1:24" x14ac:dyDescent="0.25">
      <c r="A507" s="17" t="s">
        <v>44</v>
      </c>
      <c r="B507" s="7">
        <v>12.81</v>
      </c>
      <c r="C507" s="7">
        <v>0.56000000000000005</v>
      </c>
      <c r="D507" s="7">
        <v>0.20300000000000001</v>
      </c>
      <c r="E507" s="7">
        <v>2.42</v>
      </c>
      <c r="F507" s="7">
        <v>0.18</v>
      </c>
      <c r="G507" s="7">
        <v>9.1700000000000004E-2</v>
      </c>
      <c r="H507" s="7">
        <v>0.42599999999999999</v>
      </c>
      <c r="I507" s="7">
        <v>5.6000000000000001E-2</v>
      </c>
      <c r="J507" s="7">
        <v>9.4100000000000003E-2</v>
      </c>
      <c r="K507" s="7" t="s">
        <v>137</v>
      </c>
      <c r="L507" s="7" t="s">
        <v>138</v>
      </c>
      <c r="M507" s="7" t="s">
        <v>138</v>
      </c>
      <c r="N507" s="7">
        <v>2.58</v>
      </c>
      <c r="O507" s="7">
        <v>0.19</v>
      </c>
      <c r="P507" s="7">
        <v>0.184</v>
      </c>
      <c r="Q507" s="7">
        <v>0.254</v>
      </c>
      <c r="R507" s="7">
        <v>6.8000000000000005E-2</v>
      </c>
      <c r="S507" s="7">
        <v>0.106</v>
      </c>
      <c r="T507" s="7">
        <v>0.40400000000000003</v>
      </c>
      <c r="U507" s="7">
        <v>6.4000000000000001E-2</v>
      </c>
      <c r="V507" s="7">
        <v>8.5900000000000004E-2</v>
      </c>
      <c r="W507" s="11">
        <f t="shared" si="29"/>
        <v>3.1490000000000005</v>
      </c>
      <c r="X507" s="12">
        <f t="shared" si="30"/>
        <v>4.8481110135804446</v>
      </c>
    </row>
    <row r="508" spans="1:24" x14ac:dyDescent="0.25">
      <c r="A508" s="17" t="s">
        <v>45</v>
      </c>
      <c r="B508" s="7">
        <v>13.95</v>
      </c>
      <c r="C508" s="7">
        <v>0.72</v>
      </c>
      <c r="D508" s="7">
        <v>0.20200000000000001</v>
      </c>
      <c r="E508" s="7">
        <v>25.78</v>
      </c>
      <c r="F508" s="7">
        <v>1.1299999999999999</v>
      </c>
      <c r="G508" s="7">
        <v>5.0700000000000002E-2</v>
      </c>
      <c r="H508" s="7">
        <v>12.34</v>
      </c>
      <c r="I508" s="7">
        <v>0.51</v>
      </c>
      <c r="J508" s="7">
        <v>7.4300000000000005E-2</v>
      </c>
      <c r="K508" s="7">
        <v>0.21</v>
      </c>
      <c r="L508" s="7">
        <v>9.4E-2</v>
      </c>
      <c r="M508" s="7">
        <v>0.10100000000000001</v>
      </c>
      <c r="N508" s="7">
        <v>0.36</v>
      </c>
      <c r="O508" s="7">
        <v>0.1</v>
      </c>
      <c r="P508" s="7">
        <v>0.13100000000000001</v>
      </c>
      <c r="Q508" s="7">
        <v>1.86</v>
      </c>
      <c r="R508" s="7">
        <v>0.21</v>
      </c>
      <c r="S508" s="7">
        <v>0.13100000000000001</v>
      </c>
      <c r="T508" s="7">
        <v>0.108</v>
      </c>
      <c r="U508" s="7">
        <v>5.0999999999999997E-2</v>
      </c>
      <c r="V508" s="7">
        <v>8.2199999999999995E-2</v>
      </c>
      <c r="W508" s="11">
        <f t="shared" si="29"/>
        <v>7.8011428571428576</v>
      </c>
      <c r="X508" s="12">
        <f t="shared" si="30"/>
        <v>9.9089745084707825</v>
      </c>
    </row>
    <row r="509" spans="1:24" x14ac:dyDescent="0.25">
      <c r="A509" s="17" t="s">
        <v>46</v>
      </c>
      <c r="B509" s="7">
        <v>1.58</v>
      </c>
      <c r="C509" s="7">
        <v>0.15</v>
      </c>
      <c r="D509" s="7">
        <v>6.59E-2</v>
      </c>
      <c r="E509" s="7">
        <v>0.39700000000000002</v>
      </c>
      <c r="F509" s="7">
        <v>7.2999999999999995E-2</v>
      </c>
      <c r="G509" s="7">
        <v>4.07E-2</v>
      </c>
      <c r="H509" s="7">
        <v>1.75</v>
      </c>
      <c r="I509" s="7">
        <v>0.11</v>
      </c>
      <c r="J509" s="7">
        <v>6.4899999999999999E-2</v>
      </c>
      <c r="K509" s="7">
        <v>3.58</v>
      </c>
      <c r="L509" s="7">
        <v>0.28000000000000003</v>
      </c>
      <c r="M509" s="7">
        <v>8.1600000000000006E-2</v>
      </c>
      <c r="N509" s="7">
        <v>7.56</v>
      </c>
      <c r="O509" s="7">
        <v>0.39</v>
      </c>
      <c r="P509" s="7">
        <v>9.7299999999999998E-2</v>
      </c>
      <c r="Q509" s="7">
        <v>1.63</v>
      </c>
      <c r="R509" s="7">
        <v>0.15</v>
      </c>
      <c r="S509" s="7">
        <v>8.3900000000000002E-2</v>
      </c>
      <c r="T509" s="7">
        <v>7.64</v>
      </c>
      <c r="U509" s="7">
        <v>0.36</v>
      </c>
      <c r="V509" s="7">
        <v>9.4500000000000001E-2</v>
      </c>
      <c r="W509" s="11">
        <f t="shared" si="29"/>
        <v>3.4481428571428574</v>
      </c>
      <c r="X509" s="12">
        <f t="shared" si="30"/>
        <v>2.9856653322484883</v>
      </c>
    </row>
    <row r="510" spans="1:24" x14ac:dyDescent="0.25">
      <c r="A510" s="17" t="s">
        <v>47</v>
      </c>
      <c r="B510" s="7">
        <v>2.6</v>
      </c>
      <c r="C510" s="7">
        <v>0.45</v>
      </c>
      <c r="D510" s="7">
        <v>0.48</v>
      </c>
      <c r="E510" s="7" t="s">
        <v>137</v>
      </c>
      <c r="F510" s="7" t="s">
        <v>138</v>
      </c>
      <c r="G510" s="7" t="s">
        <v>138</v>
      </c>
      <c r="H510" s="7">
        <v>3</v>
      </c>
      <c r="I510" s="7">
        <v>0.3</v>
      </c>
      <c r="J510" s="7">
        <v>0.25800000000000001</v>
      </c>
      <c r="K510" s="7"/>
      <c r="L510" s="7">
        <v>170.47</v>
      </c>
      <c r="M510" s="7">
        <v>2.08</v>
      </c>
      <c r="N510" s="7" t="s">
        <v>137</v>
      </c>
      <c r="O510" s="7" t="s">
        <v>138</v>
      </c>
      <c r="P510" s="7" t="s">
        <v>138</v>
      </c>
      <c r="Q510" s="7" t="s">
        <v>137</v>
      </c>
      <c r="R510" s="7" t="s">
        <v>138</v>
      </c>
      <c r="S510" s="7" t="s">
        <v>138</v>
      </c>
      <c r="T510" s="7" t="s">
        <v>137</v>
      </c>
      <c r="U510" s="7" t="s">
        <v>138</v>
      </c>
      <c r="V510" s="7" t="s">
        <v>138</v>
      </c>
      <c r="W510" s="11">
        <f t="shared" si="29"/>
        <v>2.8</v>
      </c>
      <c r="X510" s="12">
        <f t="shared" si="30"/>
        <v>0.28284271247461895</v>
      </c>
    </row>
    <row r="511" spans="1:24" x14ac:dyDescent="0.25">
      <c r="A511" s="17" t="s">
        <v>48</v>
      </c>
      <c r="B511" s="7">
        <v>0.65</v>
      </c>
      <c r="C511" s="7">
        <v>0.15</v>
      </c>
      <c r="D511" s="7">
        <v>0.16200000000000001</v>
      </c>
      <c r="E511" s="7" t="s">
        <v>137</v>
      </c>
      <c r="F511" s="7" t="s">
        <v>138</v>
      </c>
      <c r="G511" s="7" t="s">
        <v>138</v>
      </c>
      <c r="H511" s="7">
        <v>0.24099999999999999</v>
      </c>
      <c r="I511" s="7">
        <v>9.7000000000000003E-2</v>
      </c>
      <c r="J511" s="7">
        <v>0.20799999999999999</v>
      </c>
      <c r="K511" s="7">
        <v>0.37</v>
      </c>
      <c r="L511" s="7">
        <v>0.2</v>
      </c>
      <c r="M511" s="7">
        <v>0.29699999999999999</v>
      </c>
      <c r="N511" s="7">
        <v>1.64</v>
      </c>
      <c r="O511" s="7">
        <v>0.26</v>
      </c>
      <c r="P511" s="7">
        <v>0.29799999999999999</v>
      </c>
      <c r="Q511" s="7">
        <v>5.98</v>
      </c>
      <c r="R511" s="7">
        <v>0.51</v>
      </c>
      <c r="S511" s="7">
        <v>0.36599999999999999</v>
      </c>
      <c r="T511" s="7">
        <v>2.4300000000000002</v>
      </c>
      <c r="U511" s="7">
        <v>0.28000000000000003</v>
      </c>
      <c r="V511" s="7">
        <v>0.32800000000000001</v>
      </c>
      <c r="W511" s="11">
        <f t="shared" si="29"/>
        <v>1.8851666666666667</v>
      </c>
      <c r="X511" s="12">
        <f t="shared" si="30"/>
        <v>2.1748223299080469</v>
      </c>
    </row>
    <row r="512" spans="1:24" x14ac:dyDescent="0.25">
      <c r="A512" s="17" t="s">
        <v>49</v>
      </c>
      <c r="B512" s="7">
        <v>9.33</v>
      </c>
      <c r="C512" s="7">
        <v>2.54</v>
      </c>
      <c r="D512" s="7">
        <v>5.41</v>
      </c>
      <c r="E512" s="7">
        <v>3.88</v>
      </c>
      <c r="F512" s="7">
        <v>1.3</v>
      </c>
      <c r="G512" s="7">
        <v>1.98</v>
      </c>
      <c r="H512" s="7" t="s">
        <v>137</v>
      </c>
      <c r="I512" s="7" t="s">
        <v>138</v>
      </c>
      <c r="J512" s="7" t="s">
        <v>138</v>
      </c>
      <c r="K512" s="7" t="s">
        <v>137</v>
      </c>
      <c r="L512" s="7" t="s">
        <v>138</v>
      </c>
      <c r="M512" s="7" t="s">
        <v>138</v>
      </c>
      <c r="N512" s="7">
        <v>4.0599999999999996</v>
      </c>
      <c r="O512" s="7">
        <v>1.7</v>
      </c>
      <c r="P512" s="7">
        <v>3.42</v>
      </c>
      <c r="Q512" s="7">
        <v>11.41</v>
      </c>
      <c r="R512" s="7">
        <v>2.38</v>
      </c>
      <c r="S512" s="7">
        <v>3.92</v>
      </c>
      <c r="T512" s="7">
        <v>7.95</v>
      </c>
      <c r="U512" s="7">
        <v>1.81</v>
      </c>
      <c r="V512" s="7">
        <v>3.57</v>
      </c>
      <c r="W512" s="11">
        <f t="shared" si="29"/>
        <v>7.3260000000000005</v>
      </c>
      <c r="X512" s="12">
        <f t="shared" si="30"/>
        <v>3.3025035957588282</v>
      </c>
    </row>
    <row r="513" spans="1:24" x14ac:dyDescent="0.25">
      <c r="A513" s="17" t="s">
        <v>50</v>
      </c>
      <c r="B513" s="7">
        <v>0.97</v>
      </c>
      <c r="C513" s="7">
        <v>0.11</v>
      </c>
      <c r="D513" s="7">
        <v>0.13100000000000001</v>
      </c>
      <c r="E513" s="7" t="s">
        <v>137</v>
      </c>
      <c r="F513" s="7" t="s">
        <v>138</v>
      </c>
      <c r="G513" s="7" t="s">
        <v>138</v>
      </c>
      <c r="H513" s="7">
        <v>1.83</v>
      </c>
      <c r="I513" s="7">
        <v>0.1</v>
      </c>
      <c r="J513" s="7">
        <v>4.5900000000000003E-2</v>
      </c>
      <c r="K513" s="7">
        <v>3.25</v>
      </c>
      <c r="L513" s="7">
        <v>0.24</v>
      </c>
      <c r="M513" s="7">
        <v>4.8500000000000001E-2</v>
      </c>
      <c r="N513" s="7">
        <v>2.17</v>
      </c>
      <c r="O513" s="7">
        <v>0.16</v>
      </c>
      <c r="P513" s="7">
        <v>9.74E-2</v>
      </c>
      <c r="Q513" s="7">
        <v>0.96</v>
      </c>
      <c r="R513" s="7">
        <v>0.11</v>
      </c>
      <c r="S513" s="7">
        <v>6.3799999999999996E-2</v>
      </c>
      <c r="T513" s="7">
        <v>0.629</v>
      </c>
      <c r="U513" s="7">
        <v>7.9000000000000001E-2</v>
      </c>
      <c r="V513" s="7">
        <v>9.0300000000000005E-2</v>
      </c>
      <c r="W513" s="11">
        <f t="shared" si="29"/>
        <v>1.6348333333333331</v>
      </c>
      <c r="X513" s="12">
        <f t="shared" si="30"/>
        <v>0.98410983465600399</v>
      </c>
    </row>
    <row r="514" spans="1:24" x14ac:dyDescent="0.25">
      <c r="A514" s="17" t="s">
        <v>51</v>
      </c>
      <c r="B514" s="7">
        <v>3.39</v>
      </c>
      <c r="C514" s="7">
        <v>0.54</v>
      </c>
      <c r="D514" s="7">
        <v>1.1100000000000001</v>
      </c>
      <c r="E514" s="7">
        <v>1.32</v>
      </c>
      <c r="F514" s="7">
        <v>0.3</v>
      </c>
      <c r="G514" s="7">
        <v>0.46300000000000002</v>
      </c>
      <c r="H514" s="7">
        <v>3.84</v>
      </c>
      <c r="I514" s="7">
        <v>0.3</v>
      </c>
      <c r="J514" s="7">
        <v>0.45600000000000002</v>
      </c>
      <c r="K514" s="7" t="s">
        <v>137</v>
      </c>
      <c r="L514" s="7" t="s">
        <v>138</v>
      </c>
      <c r="M514" s="7" t="s">
        <v>138</v>
      </c>
      <c r="N514" s="7">
        <v>3.19</v>
      </c>
      <c r="O514" s="7">
        <v>0.46</v>
      </c>
      <c r="P514" s="7">
        <v>0.81</v>
      </c>
      <c r="Q514" s="7" t="s">
        <v>137</v>
      </c>
      <c r="R514" s="7" t="s">
        <v>138</v>
      </c>
      <c r="S514" s="7" t="s">
        <v>138</v>
      </c>
      <c r="T514" s="7">
        <v>3.72</v>
      </c>
      <c r="U514" s="7">
        <v>0.45</v>
      </c>
      <c r="V514" s="7">
        <v>0.84399999999999997</v>
      </c>
      <c r="W514" s="11">
        <f t="shared" si="29"/>
        <v>3.0920000000000001</v>
      </c>
      <c r="X514" s="12">
        <f t="shared" si="30"/>
        <v>1.0237528998737924</v>
      </c>
    </row>
    <row r="515" spans="1:24" x14ac:dyDescent="0.25">
      <c r="A515" s="17" t="s">
        <v>52</v>
      </c>
      <c r="B515" s="7">
        <v>1.76</v>
      </c>
      <c r="C515" s="7">
        <v>0.35</v>
      </c>
      <c r="D515" s="7">
        <v>0.66800000000000004</v>
      </c>
      <c r="E515" s="7">
        <v>0.42</v>
      </c>
      <c r="F515" s="7">
        <v>0.18</v>
      </c>
      <c r="G515" s="7">
        <v>0.28599999999999998</v>
      </c>
      <c r="H515" s="7" t="s">
        <v>137</v>
      </c>
      <c r="I515" s="7" t="s">
        <v>138</v>
      </c>
      <c r="J515" s="7" t="s">
        <v>138</v>
      </c>
      <c r="K515" s="7">
        <v>4.16</v>
      </c>
      <c r="L515" s="7">
        <v>0.52</v>
      </c>
      <c r="M515" s="7">
        <v>0.505</v>
      </c>
      <c r="N515" s="7">
        <v>6.98</v>
      </c>
      <c r="O515" s="7">
        <v>0.56000000000000005</v>
      </c>
      <c r="P515" s="7">
        <v>0.48199999999999998</v>
      </c>
      <c r="Q515" s="7">
        <v>1.94</v>
      </c>
      <c r="R515" s="7">
        <v>0.28999999999999998</v>
      </c>
      <c r="S515" s="7">
        <v>0.29499999999999998</v>
      </c>
      <c r="T515" s="7">
        <v>11.25</v>
      </c>
      <c r="U515" s="7">
        <v>0.66</v>
      </c>
      <c r="V515" s="7">
        <v>0.35199999999999998</v>
      </c>
      <c r="W515" s="11">
        <f t="shared" si="29"/>
        <v>4.418333333333333</v>
      </c>
      <c r="X515" s="12">
        <f t="shared" si="30"/>
        <v>4.061922779505621</v>
      </c>
    </row>
    <row r="516" spans="1:24" x14ac:dyDescent="0.25">
      <c r="A516" s="17" t="s">
        <v>53</v>
      </c>
      <c r="B516" s="7">
        <v>0.13</v>
      </c>
      <c r="C516" s="7">
        <v>0.04</v>
      </c>
      <c r="D516" s="7">
        <v>6.1699999999999998E-2</v>
      </c>
      <c r="E516" s="7">
        <v>1.1000000000000001</v>
      </c>
      <c r="F516" s="7">
        <v>0.1</v>
      </c>
      <c r="G516" s="7">
        <v>5.04E-2</v>
      </c>
      <c r="H516" s="7">
        <v>0.38200000000000001</v>
      </c>
      <c r="I516" s="7">
        <v>3.6999999999999998E-2</v>
      </c>
      <c r="J516" s="7">
        <v>1.6199999999999999E-2</v>
      </c>
      <c r="K516" s="7" t="s">
        <v>137</v>
      </c>
      <c r="L516" s="7" t="s">
        <v>138</v>
      </c>
      <c r="M516" s="7" t="s">
        <v>138</v>
      </c>
      <c r="N516" s="7">
        <v>1.94</v>
      </c>
      <c r="O516" s="7">
        <v>0.14000000000000001</v>
      </c>
      <c r="P516" s="7">
        <v>0.107</v>
      </c>
      <c r="Q516" s="7">
        <v>0.17299999999999999</v>
      </c>
      <c r="R516" s="7">
        <v>4.2000000000000003E-2</v>
      </c>
      <c r="S516" s="7">
        <v>4.2799999999999998E-2</v>
      </c>
      <c r="T516" s="7">
        <v>1.208</v>
      </c>
      <c r="U516" s="7">
        <v>9.1999999999999998E-2</v>
      </c>
      <c r="V516" s="7">
        <v>4.3999999999999997E-2</v>
      </c>
      <c r="W516" s="11">
        <f t="shared" si="29"/>
        <v>0.8221666666666666</v>
      </c>
      <c r="X516" s="12">
        <f t="shared" si="30"/>
        <v>0.7169196375233885</v>
      </c>
    </row>
    <row r="517" spans="1:24" x14ac:dyDescent="0.25">
      <c r="A517" s="17" t="s">
        <v>54</v>
      </c>
      <c r="B517" s="7">
        <v>3.59</v>
      </c>
      <c r="C517" s="7">
        <v>0.21</v>
      </c>
      <c r="D517" s="7">
        <v>4.4499999999999998E-2</v>
      </c>
      <c r="E517" s="7" t="s">
        <v>137</v>
      </c>
      <c r="F517" s="7">
        <v>0.17</v>
      </c>
      <c r="G517" s="7">
        <v>0.34699999999999998</v>
      </c>
      <c r="H517" s="7" t="s">
        <v>137</v>
      </c>
      <c r="I517" s="7" t="s">
        <v>138</v>
      </c>
      <c r="J517" s="7" t="s">
        <v>138</v>
      </c>
      <c r="K517" s="7">
        <v>0.97</v>
      </c>
      <c r="L517" s="7">
        <v>0.11</v>
      </c>
      <c r="M517" s="7">
        <v>4.5499999999999999E-2</v>
      </c>
      <c r="N517" s="7">
        <v>3.79</v>
      </c>
      <c r="O517" s="7">
        <v>0.21</v>
      </c>
      <c r="P517" s="7">
        <v>5.9499999999999997E-2</v>
      </c>
      <c r="Q517" s="7">
        <v>3.05</v>
      </c>
      <c r="R517" s="7">
        <v>0.19</v>
      </c>
      <c r="S517" s="7">
        <v>5.1400000000000001E-2</v>
      </c>
      <c r="T517" s="7">
        <v>1.71</v>
      </c>
      <c r="U517" s="7">
        <v>0.11</v>
      </c>
      <c r="V517" s="7">
        <v>3.2399999999999998E-2</v>
      </c>
      <c r="W517" s="11">
        <f t="shared" si="29"/>
        <v>2.6219999999999999</v>
      </c>
      <c r="X517" s="12">
        <f t="shared" si="30"/>
        <v>1.2293575557989627</v>
      </c>
    </row>
    <row r="518" spans="1:24" x14ac:dyDescent="0.25">
      <c r="A518" s="17" t="s">
        <v>55</v>
      </c>
      <c r="B518" s="7">
        <v>0.86</v>
      </c>
      <c r="C518" s="7">
        <v>0.25</v>
      </c>
      <c r="D518" s="7">
        <v>0.39900000000000002</v>
      </c>
      <c r="E518" s="7">
        <v>1.29</v>
      </c>
      <c r="F518" s="7">
        <v>0.25</v>
      </c>
      <c r="G518" s="7">
        <v>0.20200000000000001</v>
      </c>
      <c r="H518" s="7">
        <v>0.32900000000000001</v>
      </c>
      <c r="I518" s="7">
        <v>8.6999999999999994E-2</v>
      </c>
      <c r="J518" s="7">
        <v>0.121</v>
      </c>
      <c r="K518" s="7" t="s">
        <v>137</v>
      </c>
      <c r="L518" s="7" t="s">
        <v>138</v>
      </c>
      <c r="M518" s="7" t="s">
        <v>138</v>
      </c>
      <c r="N518" s="7">
        <v>0.49</v>
      </c>
      <c r="O518" s="7">
        <v>0.17</v>
      </c>
      <c r="P518" s="7">
        <v>0.215</v>
      </c>
      <c r="Q518" s="7">
        <v>2.3199999999999998</v>
      </c>
      <c r="R518" s="7">
        <v>0.45</v>
      </c>
      <c r="S518" s="7">
        <v>0.73099999999999998</v>
      </c>
      <c r="T518" s="7">
        <v>0.32800000000000001</v>
      </c>
      <c r="U518" s="7">
        <v>9.9000000000000005E-2</v>
      </c>
      <c r="V518" s="7">
        <v>0</v>
      </c>
      <c r="W518" s="11">
        <f t="shared" si="29"/>
        <v>0.9361666666666667</v>
      </c>
      <c r="X518" s="12">
        <f t="shared" si="30"/>
        <v>0.77247353784234329</v>
      </c>
    </row>
    <row r="519" spans="1:24" x14ac:dyDescent="0.25">
      <c r="A519" s="17" t="s">
        <v>56</v>
      </c>
      <c r="B519" s="7">
        <v>0.69</v>
      </c>
      <c r="C519" s="7">
        <v>0.16</v>
      </c>
      <c r="D519" s="7">
        <v>0.22</v>
      </c>
      <c r="E519" s="7">
        <v>1.41</v>
      </c>
      <c r="F519" s="7">
        <v>0.21</v>
      </c>
      <c r="G519" s="7">
        <v>9.5799999999999996E-2</v>
      </c>
      <c r="H519" s="7">
        <v>1.75</v>
      </c>
      <c r="I519" s="7">
        <v>0.15</v>
      </c>
      <c r="J519" s="7">
        <v>0</v>
      </c>
      <c r="K519" s="7" t="s">
        <v>137</v>
      </c>
      <c r="L519" s="7" t="s">
        <v>138</v>
      </c>
      <c r="M519" s="7" t="s">
        <v>138</v>
      </c>
      <c r="N519" s="7">
        <v>0.19</v>
      </c>
      <c r="O519" s="7">
        <v>0.1</v>
      </c>
      <c r="P519" s="7">
        <v>0.17599999999999999</v>
      </c>
      <c r="Q519" s="7" t="s">
        <v>137</v>
      </c>
      <c r="R519" s="7" t="s">
        <v>138</v>
      </c>
      <c r="S519" s="7" t="s">
        <v>138</v>
      </c>
      <c r="T519" s="7" t="s">
        <v>137</v>
      </c>
      <c r="U519" s="7" t="s">
        <v>138</v>
      </c>
      <c r="V519" s="7" t="s">
        <v>138</v>
      </c>
      <c r="W519" s="11">
        <f t="shared" si="29"/>
        <v>1.01</v>
      </c>
      <c r="X519" s="12">
        <f t="shared" si="30"/>
        <v>0.70294618096503902</v>
      </c>
    </row>
    <row r="520" spans="1:24" x14ac:dyDescent="0.25">
      <c r="A520" s="17" t="s">
        <v>57</v>
      </c>
      <c r="B520" s="7">
        <v>0.88</v>
      </c>
      <c r="C520" s="7">
        <v>0.24</v>
      </c>
      <c r="D520" s="7">
        <v>0.33700000000000002</v>
      </c>
      <c r="E520" s="7">
        <v>1.32</v>
      </c>
      <c r="F520" s="7">
        <v>0.25</v>
      </c>
      <c r="G520" s="7">
        <v>0.14899999999999999</v>
      </c>
      <c r="H520" s="7">
        <v>1.88</v>
      </c>
      <c r="I520" s="7">
        <v>0.19</v>
      </c>
      <c r="J520" s="7">
        <v>0.128</v>
      </c>
      <c r="K520" s="7" t="s">
        <v>137</v>
      </c>
      <c r="L520" s="7" t="s">
        <v>138</v>
      </c>
      <c r="M520" s="7" t="s">
        <v>138</v>
      </c>
      <c r="N520" s="7">
        <v>3.27</v>
      </c>
      <c r="O520" s="7">
        <v>0.39</v>
      </c>
      <c r="P520" s="7">
        <v>0.16200000000000001</v>
      </c>
      <c r="Q520" s="7">
        <v>4.47</v>
      </c>
      <c r="R520" s="7">
        <v>0.48</v>
      </c>
      <c r="S520" s="7">
        <v>0.19800000000000001</v>
      </c>
      <c r="T520" s="7">
        <v>13.15</v>
      </c>
      <c r="U520" s="7">
        <v>0.79</v>
      </c>
      <c r="V520" s="7">
        <v>0.30599999999999999</v>
      </c>
      <c r="W520" s="11">
        <f t="shared" si="29"/>
        <v>4.1616666666666662</v>
      </c>
      <c r="X520" s="12">
        <f t="shared" si="30"/>
        <v>4.5984928690459741</v>
      </c>
    </row>
    <row r="521" spans="1:24" x14ac:dyDescent="0.25">
      <c r="A521" s="17" t="s">
        <v>58</v>
      </c>
      <c r="B521" s="7" t="s">
        <v>137</v>
      </c>
      <c r="C521" s="7" t="s">
        <v>138</v>
      </c>
      <c r="D521" s="7" t="s">
        <v>138</v>
      </c>
      <c r="E521" s="7">
        <v>0.28999999999999998</v>
      </c>
      <c r="F521" s="7">
        <v>0.13</v>
      </c>
      <c r="G521" s="7">
        <v>0.17499999999999999</v>
      </c>
      <c r="H521" s="7" t="s">
        <v>137</v>
      </c>
      <c r="I521" s="7" t="s">
        <v>138</v>
      </c>
      <c r="J521" s="7" t="s">
        <v>138</v>
      </c>
      <c r="K521" s="7">
        <v>0.61</v>
      </c>
      <c r="L521" s="7">
        <v>0.21</v>
      </c>
      <c r="M521" s="7">
        <v>0.20799999999999999</v>
      </c>
      <c r="N521" s="7" t="s">
        <v>137</v>
      </c>
      <c r="O521" s="7" t="s">
        <v>138</v>
      </c>
      <c r="P521" s="7" t="s">
        <v>138</v>
      </c>
      <c r="Q521" s="7">
        <v>0.26</v>
      </c>
      <c r="R521" s="7">
        <v>0.12</v>
      </c>
      <c r="S521" s="7">
        <v>0.16800000000000001</v>
      </c>
      <c r="T521" s="7">
        <v>0.67</v>
      </c>
      <c r="U521" s="7">
        <v>0.2</v>
      </c>
      <c r="V521" s="7">
        <v>0.36799999999999999</v>
      </c>
      <c r="W521" s="11">
        <f t="shared" si="29"/>
        <v>0.45750000000000002</v>
      </c>
      <c r="X521" s="12">
        <f t="shared" si="30"/>
        <v>0.21250490190424629</v>
      </c>
    </row>
    <row r="522" spans="1:24" x14ac:dyDescent="0.25">
      <c r="A522" s="17" t="s">
        <v>59</v>
      </c>
      <c r="B522" s="7" t="s">
        <v>137</v>
      </c>
      <c r="C522" s="7" t="s">
        <v>138</v>
      </c>
      <c r="D522" s="7" t="s">
        <v>138</v>
      </c>
      <c r="E522" s="7">
        <v>3.92</v>
      </c>
      <c r="F522" s="7">
        <v>0.34</v>
      </c>
      <c r="G522" s="7">
        <v>0.19800000000000001</v>
      </c>
      <c r="H522" s="7">
        <v>2.62</v>
      </c>
      <c r="I522" s="7">
        <v>0.18</v>
      </c>
      <c r="J522" s="7">
        <v>9.5100000000000004E-2</v>
      </c>
      <c r="K522" s="7" t="s">
        <v>137</v>
      </c>
      <c r="L522" s="7" t="s">
        <v>138</v>
      </c>
      <c r="M522" s="7" t="s">
        <v>138</v>
      </c>
      <c r="N522" s="7">
        <v>3.77</v>
      </c>
      <c r="O522" s="7">
        <v>0.35</v>
      </c>
      <c r="P522" s="7">
        <v>0.36199999999999999</v>
      </c>
      <c r="Q522" s="7">
        <v>2.23</v>
      </c>
      <c r="R522" s="7">
        <v>0.27</v>
      </c>
      <c r="S522" s="7">
        <v>0.27600000000000002</v>
      </c>
      <c r="T522" s="7">
        <v>6.12</v>
      </c>
      <c r="U522" s="7">
        <v>0.39</v>
      </c>
      <c r="V522" s="7">
        <v>0.26400000000000001</v>
      </c>
      <c r="W522" s="11">
        <f t="shared" si="29"/>
        <v>3.7320000000000002</v>
      </c>
      <c r="X522" s="12">
        <f t="shared" si="30"/>
        <v>1.5192004476039365</v>
      </c>
    </row>
    <row r="523" spans="1:24" x14ac:dyDescent="0.25">
      <c r="A523" s="17" t="s">
        <v>60</v>
      </c>
      <c r="B523" s="7">
        <v>0.84</v>
      </c>
      <c r="C523" s="7">
        <v>0.15</v>
      </c>
      <c r="D523" s="7">
        <v>0.254</v>
      </c>
      <c r="E523" s="7" t="s">
        <v>137</v>
      </c>
      <c r="F523" s="7" t="s">
        <v>138</v>
      </c>
      <c r="G523" s="7" t="s">
        <v>138</v>
      </c>
      <c r="H523" s="7" t="s">
        <v>137</v>
      </c>
      <c r="I523" s="7" t="s">
        <v>138</v>
      </c>
      <c r="J523" s="7" t="s">
        <v>138</v>
      </c>
      <c r="K523" s="7">
        <v>0.37</v>
      </c>
      <c r="L523" s="7">
        <v>0.1</v>
      </c>
      <c r="M523" s="7">
        <v>0.11</v>
      </c>
      <c r="N523" s="7">
        <v>8</v>
      </c>
      <c r="O523" s="7">
        <v>0.44</v>
      </c>
      <c r="P523" s="7">
        <v>0.20399999999999999</v>
      </c>
      <c r="Q523" s="7">
        <v>0.99</v>
      </c>
      <c r="R523" s="7">
        <v>0.16</v>
      </c>
      <c r="S523" s="7">
        <v>0.21099999999999999</v>
      </c>
      <c r="T523" s="7">
        <v>0.73</v>
      </c>
      <c r="U523" s="7">
        <v>0.13</v>
      </c>
      <c r="V523" s="7">
        <v>0.223</v>
      </c>
      <c r="W523" s="11">
        <f t="shared" si="29"/>
        <v>2.1860000000000004</v>
      </c>
      <c r="X523" s="12">
        <f t="shared" si="30"/>
        <v>3.2581635931917226</v>
      </c>
    </row>
    <row r="524" spans="1:24" x14ac:dyDescent="0.25">
      <c r="A524" s="17" t="s">
        <v>61</v>
      </c>
      <c r="B524" s="7">
        <v>0.222</v>
      </c>
      <c r="C524" s="7">
        <v>6.9000000000000006E-2</v>
      </c>
      <c r="D524" s="7">
        <v>0.105</v>
      </c>
      <c r="E524" s="7">
        <v>0.28799999999999998</v>
      </c>
      <c r="F524" s="7">
        <v>6.7000000000000004E-2</v>
      </c>
      <c r="G524" s="7">
        <v>4.5999999999999999E-2</v>
      </c>
      <c r="H524" s="7">
        <v>0.97199999999999998</v>
      </c>
      <c r="I524" s="7">
        <v>8.4000000000000005E-2</v>
      </c>
      <c r="J524" s="7">
        <v>8.2699999999999996E-2</v>
      </c>
      <c r="K524" s="7" t="s">
        <v>137</v>
      </c>
      <c r="L524" s="7" t="s">
        <v>138</v>
      </c>
      <c r="M524" s="7" t="s">
        <v>138</v>
      </c>
      <c r="N524" s="7" t="s">
        <v>137</v>
      </c>
      <c r="O524" s="7" t="s">
        <v>138</v>
      </c>
      <c r="P524" s="7" t="s">
        <v>138</v>
      </c>
      <c r="Q524" s="7" t="s">
        <v>137</v>
      </c>
      <c r="R524" s="7" t="s">
        <v>138</v>
      </c>
      <c r="S524" s="7" t="s">
        <v>138</v>
      </c>
      <c r="T524" s="7">
        <v>0.27900000000000003</v>
      </c>
      <c r="U524" s="7">
        <v>5.6000000000000001E-2</v>
      </c>
      <c r="V524" s="7">
        <v>5.2900000000000003E-2</v>
      </c>
      <c r="W524" s="11">
        <f t="shared" si="29"/>
        <v>0.44025000000000003</v>
      </c>
      <c r="X524" s="12">
        <f t="shared" si="30"/>
        <v>0.35570247398633581</v>
      </c>
    </row>
    <row r="525" spans="1:24" ht="13.8" thickBot="1" x14ac:dyDescent="0.3">
      <c r="A525" s="18" t="s">
        <v>62</v>
      </c>
      <c r="B525" s="8">
        <v>3.18</v>
      </c>
      <c r="C525" s="8">
        <v>0.33</v>
      </c>
      <c r="D525" s="8">
        <v>0.64500000000000002</v>
      </c>
      <c r="E525" s="8">
        <v>1.19</v>
      </c>
      <c r="F525" s="8">
        <v>0.13</v>
      </c>
      <c r="G525" s="8">
        <v>0.10299999999999999</v>
      </c>
      <c r="H525" s="8">
        <v>4.5999999999999996</v>
      </c>
      <c r="I525" s="8">
        <v>0.21</v>
      </c>
      <c r="J525" s="8">
        <v>5.5E-2</v>
      </c>
      <c r="K525" s="8">
        <v>7.0999999999999994E-2</v>
      </c>
      <c r="L525" s="8">
        <v>4.4999999999999998E-2</v>
      </c>
      <c r="M525" s="8">
        <v>5.8099999999999999E-2</v>
      </c>
      <c r="N525" s="8">
        <v>2.65</v>
      </c>
      <c r="O525" s="8">
        <v>0.2</v>
      </c>
      <c r="P525" s="8">
        <v>8.7999999999999995E-2</v>
      </c>
      <c r="Q525" s="8">
        <v>1.51</v>
      </c>
      <c r="R525" s="8">
        <v>0.15</v>
      </c>
      <c r="S525" s="8">
        <v>7.6200000000000004E-2</v>
      </c>
      <c r="T525" s="8">
        <v>1.07</v>
      </c>
      <c r="U525" s="8">
        <v>0.1</v>
      </c>
      <c r="V525" s="8">
        <v>4.82E-2</v>
      </c>
      <c r="W525" s="13">
        <f t="shared" si="29"/>
        <v>2.0387142857142857</v>
      </c>
      <c r="X525" s="14">
        <f t="shared" si="30"/>
        <v>1.5300626037612224</v>
      </c>
    </row>
    <row r="526" spans="1:24" ht="13.8" thickBot="1" x14ac:dyDescent="0.3"/>
    <row r="527" spans="1:24" x14ac:dyDescent="0.25">
      <c r="A527" s="9"/>
      <c r="B527" s="6" t="s">
        <v>134</v>
      </c>
      <c r="C527" s="6" t="s">
        <v>63</v>
      </c>
      <c r="D527" s="6" t="s">
        <v>85</v>
      </c>
      <c r="E527" s="6" t="s">
        <v>135</v>
      </c>
      <c r="F527" s="6" t="s">
        <v>63</v>
      </c>
      <c r="G527" s="6" t="s">
        <v>85</v>
      </c>
      <c r="H527" s="6" t="s">
        <v>136</v>
      </c>
      <c r="I527" s="6" t="s">
        <v>63</v>
      </c>
      <c r="J527" s="6" t="s">
        <v>85</v>
      </c>
      <c r="K527" s="6" t="s">
        <v>64</v>
      </c>
      <c r="L527" s="6" t="s">
        <v>63</v>
      </c>
      <c r="M527" s="6" t="s">
        <v>85</v>
      </c>
      <c r="N527" s="9" t="s">
        <v>139</v>
      </c>
      <c r="O527" s="10" t="s">
        <v>140</v>
      </c>
    </row>
    <row r="528" spans="1:24" x14ac:dyDescent="0.25">
      <c r="A528" s="17" t="s">
        <v>30</v>
      </c>
      <c r="B528" s="7">
        <v>1975.7</v>
      </c>
      <c r="C528" s="7">
        <v>67.599999999999994</v>
      </c>
      <c r="D528" s="7">
        <v>4.1399999999999999E-2</v>
      </c>
      <c r="E528" s="7">
        <v>47.04</v>
      </c>
      <c r="F528" s="7">
        <v>1.66</v>
      </c>
      <c r="G528" s="7">
        <v>5.6899999999999999E-2</v>
      </c>
      <c r="H528" s="7">
        <v>107.64</v>
      </c>
      <c r="I528" s="7">
        <v>3.76</v>
      </c>
      <c r="J528" s="7">
        <v>5.0099999999999999E-2</v>
      </c>
      <c r="K528" s="7">
        <v>82.71</v>
      </c>
      <c r="L528" s="7">
        <v>2.91</v>
      </c>
      <c r="M528" s="7">
        <v>5.9700000000000003E-2</v>
      </c>
      <c r="N528" s="11">
        <f>AVERAGE(B528,E528,H528,K528)</f>
        <v>553.27250000000004</v>
      </c>
      <c r="O528" s="12">
        <f>STDEV(B528,E528,H528,K528)</f>
        <v>948.61104222173162</v>
      </c>
    </row>
    <row r="529" spans="1:15" x14ac:dyDescent="0.25">
      <c r="A529" s="17" t="s">
        <v>31</v>
      </c>
      <c r="B529" s="7">
        <v>1646.15</v>
      </c>
      <c r="C529" s="7">
        <v>70.22</v>
      </c>
      <c r="D529" s="7">
        <v>4.8599999999999997E-2</v>
      </c>
      <c r="E529" s="7">
        <v>120.72</v>
      </c>
      <c r="F529" s="7">
        <v>5.29</v>
      </c>
      <c r="G529" s="7">
        <v>0.13100000000000001</v>
      </c>
      <c r="H529" s="7">
        <v>175.67</v>
      </c>
      <c r="I529" s="7">
        <v>7.87</v>
      </c>
      <c r="J529" s="7">
        <v>0.105</v>
      </c>
      <c r="K529" s="7">
        <v>162.16</v>
      </c>
      <c r="L529" s="7">
        <v>7.46</v>
      </c>
      <c r="M529" s="7">
        <v>0.123</v>
      </c>
      <c r="N529" s="11">
        <f t="shared" ref="N529:N560" si="31">AVERAGE(B529,E529,H529,K529)</f>
        <v>526.17500000000007</v>
      </c>
      <c r="O529" s="12">
        <f t="shared" ref="O529:O560" si="32">STDEV(B529,E529,H529,K529)</f>
        <v>747.01593755867543</v>
      </c>
    </row>
    <row r="530" spans="1:15" x14ac:dyDescent="0.25">
      <c r="A530" s="17" t="s">
        <v>32</v>
      </c>
      <c r="B530" s="7">
        <v>4090.13</v>
      </c>
      <c r="C530" s="7">
        <v>204.61</v>
      </c>
      <c r="D530" s="7">
        <v>35.340000000000003</v>
      </c>
      <c r="E530" s="7">
        <v>599.75</v>
      </c>
      <c r="F530" s="7">
        <v>46.85</v>
      </c>
      <c r="G530" s="7">
        <v>87.99</v>
      </c>
      <c r="H530" s="7">
        <v>769.93</v>
      </c>
      <c r="I530" s="7">
        <v>51.49</v>
      </c>
      <c r="J530" s="7">
        <v>82.71</v>
      </c>
      <c r="K530" s="7">
        <v>504.9</v>
      </c>
      <c r="L530" s="7">
        <v>43.69</v>
      </c>
      <c r="M530" s="7">
        <v>88.76</v>
      </c>
      <c r="N530" s="11">
        <f t="shared" si="31"/>
        <v>1491.1775</v>
      </c>
      <c r="O530" s="12">
        <f t="shared" si="32"/>
        <v>1736.1008369595552</v>
      </c>
    </row>
    <row r="531" spans="1:15" x14ac:dyDescent="0.25">
      <c r="A531" s="17" t="s">
        <v>33</v>
      </c>
      <c r="B531" s="7">
        <v>2.41</v>
      </c>
      <c r="C531" s="7">
        <v>0.12</v>
      </c>
      <c r="D531" s="7">
        <v>2.06E-2</v>
      </c>
      <c r="E531" s="7">
        <v>0.67800000000000005</v>
      </c>
      <c r="F531" s="7">
        <v>4.8000000000000001E-2</v>
      </c>
      <c r="G531" s="7">
        <v>4.7100000000000003E-2</v>
      </c>
      <c r="H531" s="7">
        <v>0.71599999999999997</v>
      </c>
      <c r="I531" s="7">
        <v>4.9000000000000002E-2</v>
      </c>
      <c r="J531" s="7">
        <v>4.4999999999999998E-2</v>
      </c>
      <c r="K531" s="7">
        <v>0.97299999999999998</v>
      </c>
      <c r="L531" s="7">
        <v>6.3E-2</v>
      </c>
      <c r="M531" s="7">
        <v>5.0900000000000001E-2</v>
      </c>
      <c r="N531" s="11">
        <f t="shared" si="31"/>
        <v>1.19425</v>
      </c>
      <c r="O531" s="12">
        <f t="shared" si="32"/>
        <v>0.82102309143328389</v>
      </c>
    </row>
    <row r="532" spans="1:15" x14ac:dyDescent="0.25">
      <c r="A532" s="17" t="s">
        <v>34</v>
      </c>
      <c r="B532" s="7">
        <v>547.83000000000004</v>
      </c>
      <c r="C532" s="7">
        <v>22.83</v>
      </c>
      <c r="D532" s="7">
        <v>0.92100000000000004</v>
      </c>
      <c r="E532" s="7">
        <v>136.13999999999999</v>
      </c>
      <c r="F532" s="7">
        <v>6.05</v>
      </c>
      <c r="G532" s="7">
        <v>0.502</v>
      </c>
      <c r="H532" s="7">
        <v>200.46</v>
      </c>
      <c r="I532" s="7">
        <v>8.9499999999999993</v>
      </c>
      <c r="J532" s="7">
        <v>0.50700000000000001</v>
      </c>
      <c r="K532" s="7">
        <v>171.22</v>
      </c>
      <c r="L532" s="7">
        <v>7.89</v>
      </c>
      <c r="M532" s="7">
        <v>0.57899999999999996</v>
      </c>
      <c r="N532" s="11">
        <f t="shared" si="31"/>
        <v>263.91250000000002</v>
      </c>
      <c r="O532" s="12">
        <f t="shared" si="32"/>
        <v>191.09602985148592</v>
      </c>
    </row>
    <row r="533" spans="1:15" x14ac:dyDescent="0.25">
      <c r="A533" s="17" t="s">
        <v>35</v>
      </c>
      <c r="B533" s="7">
        <v>1746.72</v>
      </c>
      <c r="C533" s="7">
        <v>81.2</v>
      </c>
      <c r="D533" s="7">
        <v>1.77E-2</v>
      </c>
      <c r="E533" s="7">
        <v>1728.18</v>
      </c>
      <c r="F533" s="7">
        <v>82.76</v>
      </c>
      <c r="G533" s="7">
        <v>4.19E-2</v>
      </c>
      <c r="H533" s="7">
        <v>1784.45</v>
      </c>
      <c r="I533" s="7">
        <v>88.24</v>
      </c>
      <c r="J533" s="7">
        <v>4.8800000000000003E-2</v>
      </c>
      <c r="K533" s="7">
        <v>1905.4</v>
      </c>
      <c r="L533" s="7">
        <v>97.46</v>
      </c>
      <c r="M533" s="7">
        <v>0.10100000000000001</v>
      </c>
      <c r="N533" s="11">
        <f t="shared" si="31"/>
        <v>1791.1875</v>
      </c>
      <c r="O533" s="12">
        <f t="shared" si="32"/>
        <v>79.660095980777413</v>
      </c>
    </row>
    <row r="534" spans="1:15" x14ac:dyDescent="0.25">
      <c r="A534" s="17" t="s">
        <v>36</v>
      </c>
      <c r="B534" s="7">
        <v>34.659999999999997</v>
      </c>
      <c r="C534" s="7">
        <v>1.57</v>
      </c>
      <c r="D534" s="7">
        <v>0.95599999999999996</v>
      </c>
      <c r="E534" s="7">
        <v>33.21</v>
      </c>
      <c r="F534" s="7">
        <v>1.8</v>
      </c>
      <c r="G534" s="7">
        <v>2.27</v>
      </c>
      <c r="H534" s="7">
        <v>35.380000000000003</v>
      </c>
      <c r="I534" s="7">
        <v>1.86</v>
      </c>
      <c r="J534" s="7">
        <v>2.14</v>
      </c>
      <c r="K534" s="7">
        <v>33.159999999999997</v>
      </c>
      <c r="L534" s="7">
        <v>1.82</v>
      </c>
      <c r="M534" s="7">
        <v>2.25</v>
      </c>
      <c r="N534" s="11">
        <f t="shared" si="31"/>
        <v>34.102499999999999</v>
      </c>
      <c r="O534" s="12">
        <f t="shared" si="32"/>
        <v>1.0996476708473504</v>
      </c>
    </row>
    <row r="535" spans="1:15" x14ac:dyDescent="0.25">
      <c r="A535" s="17" t="s">
        <v>37</v>
      </c>
      <c r="B535" s="7">
        <v>101.18</v>
      </c>
      <c r="C535" s="7">
        <v>3.23</v>
      </c>
      <c r="D535" s="7">
        <v>0.158</v>
      </c>
      <c r="E535" s="7">
        <v>133.72999999999999</v>
      </c>
      <c r="F535" s="7">
        <v>4.28</v>
      </c>
      <c r="G535" s="7">
        <v>0.39400000000000002</v>
      </c>
      <c r="H535" s="7">
        <v>144.26</v>
      </c>
      <c r="I535" s="7">
        <v>4.62</v>
      </c>
      <c r="J535" s="7">
        <v>0.36299999999999999</v>
      </c>
      <c r="K535" s="7">
        <v>137.79</v>
      </c>
      <c r="L535" s="7">
        <v>4.42</v>
      </c>
      <c r="M535" s="7">
        <v>0.39600000000000002</v>
      </c>
      <c r="N535" s="11">
        <f t="shared" si="31"/>
        <v>129.23999999999998</v>
      </c>
      <c r="O535" s="12">
        <f t="shared" si="32"/>
        <v>19.202661273896467</v>
      </c>
    </row>
    <row r="536" spans="1:15" x14ac:dyDescent="0.25">
      <c r="A536" s="17" t="s">
        <v>38</v>
      </c>
      <c r="B536" s="7">
        <v>30.05</v>
      </c>
      <c r="C536" s="7">
        <v>0.99</v>
      </c>
      <c r="D536" s="7">
        <v>7.79E-3</v>
      </c>
      <c r="E536" s="7">
        <v>34.69</v>
      </c>
      <c r="F536" s="7">
        <v>1.1499999999999999</v>
      </c>
      <c r="G536" s="7">
        <v>3.1300000000000001E-2</v>
      </c>
      <c r="H536" s="7">
        <v>35.869999999999997</v>
      </c>
      <c r="I536" s="7">
        <v>1.19</v>
      </c>
      <c r="J536" s="7">
        <v>3.2099999999999997E-2</v>
      </c>
      <c r="K536" s="7">
        <v>38.130000000000003</v>
      </c>
      <c r="L536" s="7">
        <v>1.26</v>
      </c>
      <c r="M536" s="7">
        <v>2.8199999999999999E-2</v>
      </c>
      <c r="N536" s="11">
        <f t="shared" si="31"/>
        <v>34.684999999999995</v>
      </c>
      <c r="O536" s="12">
        <f t="shared" si="32"/>
        <v>3.4036989682794609</v>
      </c>
    </row>
    <row r="537" spans="1:15" x14ac:dyDescent="0.25">
      <c r="A537" s="17" t="s">
        <v>39</v>
      </c>
      <c r="B537" s="7">
        <v>84.28</v>
      </c>
      <c r="C537" s="7">
        <v>3.03</v>
      </c>
      <c r="D537" s="7">
        <v>5.7099999999999998E-2</v>
      </c>
      <c r="E537" s="7">
        <v>94.58</v>
      </c>
      <c r="F537" s="7">
        <v>3.48</v>
      </c>
      <c r="G537" s="7">
        <v>0.16</v>
      </c>
      <c r="H537" s="7">
        <v>97.07</v>
      </c>
      <c r="I537" s="7">
        <v>3.59</v>
      </c>
      <c r="J537" s="7">
        <v>0.14099999999999999</v>
      </c>
      <c r="K537" s="7">
        <v>89.4</v>
      </c>
      <c r="L537" s="7">
        <v>3.35</v>
      </c>
      <c r="M537" s="7">
        <v>0.113</v>
      </c>
      <c r="N537" s="11">
        <f t="shared" si="31"/>
        <v>91.33250000000001</v>
      </c>
      <c r="O537" s="12">
        <f t="shared" si="32"/>
        <v>5.6844077674518232</v>
      </c>
    </row>
    <row r="538" spans="1:15" x14ac:dyDescent="0.25">
      <c r="A538" s="17" t="s">
        <v>40</v>
      </c>
      <c r="B538" s="7">
        <v>3.3</v>
      </c>
      <c r="C538" s="7">
        <v>0.2</v>
      </c>
      <c r="D538" s="7">
        <v>7.7600000000000002E-2</v>
      </c>
      <c r="E538" s="7">
        <v>0.86</v>
      </c>
      <c r="F538" s="7">
        <v>0.13</v>
      </c>
      <c r="G538" s="7">
        <v>0.20300000000000001</v>
      </c>
      <c r="H538" s="7">
        <v>1.69</v>
      </c>
      <c r="I538" s="7">
        <v>0.16</v>
      </c>
      <c r="J538" s="7">
        <v>0.17599999999999999</v>
      </c>
      <c r="K538" s="7">
        <v>1.02</v>
      </c>
      <c r="L538" s="7">
        <v>0.14000000000000001</v>
      </c>
      <c r="M538" s="7">
        <v>0.247</v>
      </c>
      <c r="N538" s="11">
        <f t="shared" si="31"/>
        <v>1.7174999999999998</v>
      </c>
      <c r="O538" s="12">
        <f t="shared" si="32"/>
        <v>1.1145813862911342</v>
      </c>
    </row>
    <row r="539" spans="1:15" x14ac:dyDescent="0.25">
      <c r="A539" s="17" t="s">
        <v>41</v>
      </c>
      <c r="B539" s="7">
        <v>6.86</v>
      </c>
      <c r="C539" s="7">
        <v>0.4</v>
      </c>
      <c r="D539" s="7">
        <v>0.13800000000000001</v>
      </c>
      <c r="E539" s="7">
        <v>7.76</v>
      </c>
      <c r="F539" s="7">
        <v>0.51</v>
      </c>
      <c r="G539" s="7">
        <v>0.28599999999999998</v>
      </c>
      <c r="H539" s="7">
        <v>13.82</v>
      </c>
      <c r="I539" s="7">
        <v>0.8</v>
      </c>
      <c r="J539" s="7">
        <v>0.34</v>
      </c>
      <c r="K539" s="7">
        <v>8.2200000000000006</v>
      </c>
      <c r="L539" s="7">
        <v>0.54</v>
      </c>
      <c r="M539" s="7">
        <v>0.32900000000000001</v>
      </c>
      <c r="N539" s="11">
        <f t="shared" si="31"/>
        <v>9.1650000000000009</v>
      </c>
      <c r="O539" s="12">
        <f t="shared" si="32"/>
        <v>3.1543145055621782</v>
      </c>
    </row>
    <row r="540" spans="1:15" x14ac:dyDescent="0.25">
      <c r="A540" s="17" t="s">
        <v>42</v>
      </c>
      <c r="B540" s="7">
        <v>16.920000000000002</v>
      </c>
      <c r="C540" s="7">
        <v>0.57999999999999996</v>
      </c>
      <c r="D540" s="7">
        <v>2.0500000000000001E-2</v>
      </c>
      <c r="E540" s="7">
        <v>16.920000000000002</v>
      </c>
      <c r="F540" s="7">
        <v>0.6</v>
      </c>
      <c r="G540" s="7">
        <v>0</v>
      </c>
      <c r="H540" s="7">
        <v>18.12</v>
      </c>
      <c r="I540" s="7">
        <v>0.64</v>
      </c>
      <c r="J540" s="7">
        <v>0</v>
      </c>
      <c r="K540" s="7">
        <v>22.07</v>
      </c>
      <c r="L540" s="7">
        <v>0.77</v>
      </c>
      <c r="M540" s="7">
        <v>3.1099999999999999E-2</v>
      </c>
      <c r="N540" s="11">
        <f t="shared" si="31"/>
        <v>18.5075</v>
      </c>
      <c r="O540" s="12">
        <f t="shared" si="32"/>
        <v>2.4414391247786646</v>
      </c>
    </row>
    <row r="541" spans="1:15" x14ac:dyDescent="0.25">
      <c r="A541" s="17" t="s">
        <v>43</v>
      </c>
      <c r="B541" s="7" t="s">
        <v>137</v>
      </c>
      <c r="C541" s="7" t="s">
        <v>138</v>
      </c>
      <c r="D541" s="7" t="s">
        <v>138</v>
      </c>
      <c r="E541" s="7" t="s">
        <v>137</v>
      </c>
      <c r="F541" s="7" t="s">
        <v>138</v>
      </c>
      <c r="G541" s="7" t="s">
        <v>138</v>
      </c>
      <c r="H541" s="7">
        <v>4.88</v>
      </c>
      <c r="I541" s="7">
        <v>1.57</v>
      </c>
      <c r="J541" s="7">
        <v>3.89</v>
      </c>
      <c r="K541" s="7" t="s">
        <v>137</v>
      </c>
      <c r="L541" s="7" t="s">
        <v>138</v>
      </c>
      <c r="M541" s="7" t="s">
        <v>138</v>
      </c>
      <c r="N541" s="11">
        <f t="shared" si="31"/>
        <v>4.88</v>
      </c>
      <c r="O541" s="12" t="s">
        <v>138</v>
      </c>
    </row>
    <row r="542" spans="1:15" x14ac:dyDescent="0.25">
      <c r="A542" s="17" t="s">
        <v>44</v>
      </c>
      <c r="B542" s="7">
        <v>0.25700000000000001</v>
      </c>
      <c r="C542" s="7">
        <v>1.7999999999999999E-2</v>
      </c>
      <c r="D542" s="7">
        <v>4.4099999999999999E-3</v>
      </c>
      <c r="E542" s="7">
        <v>3.2800000000000003E-2</v>
      </c>
      <c r="F542" s="7">
        <v>9.1999999999999998E-3</v>
      </c>
      <c r="G542" s="7">
        <v>1.6500000000000001E-2</v>
      </c>
      <c r="H542" s="7">
        <v>5.0500000000000003E-2</v>
      </c>
      <c r="I542" s="7">
        <v>9.4000000000000004E-3</v>
      </c>
      <c r="J542" s="7">
        <v>1.3899999999999999E-2</v>
      </c>
      <c r="K542" s="7">
        <v>2.5600000000000001E-2</v>
      </c>
      <c r="L542" s="7">
        <v>7.3000000000000001E-3</v>
      </c>
      <c r="M542" s="7">
        <v>1.2800000000000001E-2</v>
      </c>
      <c r="N542" s="11">
        <f t="shared" si="31"/>
        <v>9.1475000000000001E-2</v>
      </c>
      <c r="O542" s="12">
        <f t="shared" si="32"/>
        <v>0.1108448577968324</v>
      </c>
    </row>
    <row r="543" spans="1:15" x14ac:dyDescent="0.25">
      <c r="A543" s="17" t="s">
        <v>45</v>
      </c>
      <c r="B543" s="7">
        <v>0.68500000000000005</v>
      </c>
      <c r="C543" s="7">
        <v>4.5999999999999999E-2</v>
      </c>
      <c r="D543" s="7">
        <v>1.47E-2</v>
      </c>
      <c r="E543" s="7">
        <v>0.04</v>
      </c>
      <c r="F543" s="7">
        <v>1.4999999999999999E-2</v>
      </c>
      <c r="G543" s="7">
        <v>2.6800000000000001E-2</v>
      </c>
      <c r="H543" s="7">
        <v>0.25</v>
      </c>
      <c r="I543" s="7">
        <v>2.9000000000000001E-2</v>
      </c>
      <c r="J543" s="7">
        <v>3.2599999999999997E-2</v>
      </c>
      <c r="K543" s="7">
        <v>5.1999999999999998E-2</v>
      </c>
      <c r="L543" s="7">
        <v>1.4E-2</v>
      </c>
      <c r="M543" s="7">
        <v>2.3699999999999999E-2</v>
      </c>
      <c r="N543" s="11">
        <f t="shared" si="31"/>
        <v>0.25675000000000003</v>
      </c>
      <c r="O543" s="12">
        <f t="shared" si="32"/>
        <v>0.3013009293049061</v>
      </c>
    </row>
    <row r="544" spans="1:15" x14ac:dyDescent="0.25">
      <c r="A544" s="17" t="s">
        <v>46</v>
      </c>
      <c r="B544" s="7">
        <v>3.9E-2</v>
      </c>
      <c r="C544" s="7">
        <v>8.0999999999999996E-3</v>
      </c>
      <c r="D544" s="7">
        <v>1.3299999999999999E-2</v>
      </c>
      <c r="E544" s="7" t="s">
        <v>137</v>
      </c>
      <c r="F544" s="7" t="s">
        <v>138</v>
      </c>
      <c r="G544" s="7" t="s">
        <v>138</v>
      </c>
      <c r="H544" s="7" t="s">
        <v>137</v>
      </c>
      <c r="I544" s="7" t="s">
        <v>138</v>
      </c>
      <c r="J544" s="7" t="s">
        <v>138</v>
      </c>
      <c r="K544" s="7">
        <v>0.109</v>
      </c>
      <c r="L544" s="7">
        <v>1.4E-2</v>
      </c>
      <c r="M544" s="7">
        <v>1.2800000000000001E-2</v>
      </c>
      <c r="N544" s="11">
        <f t="shared" si="31"/>
        <v>7.3999999999999996E-2</v>
      </c>
      <c r="O544" s="12">
        <f t="shared" si="32"/>
        <v>4.9497474683058332E-2</v>
      </c>
    </row>
    <row r="545" spans="1:15" x14ac:dyDescent="0.25">
      <c r="A545" s="17" t="s">
        <v>47</v>
      </c>
      <c r="B545" s="7" t="s">
        <v>137</v>
      </c>
      <c r="C545" s="7" t="s">
        <v>138</v>
      </c>
      <c r="D545" s="7" t="s">
        <v>138</v>
      </c>
      <c r="E545" s="7" t="s">
        <v>137</v>
      </c>
      <c r="F545" s="7" t="s">
        <v>138</v>
      </c>
      <c r="G545" s="7" t="s">
        <v>138</v>
      </c>
      <c r="H545" s="7">
        <v>4.8000000000000001E-2</v>
      </c>
      <c r="I545" s="7">
        <v>2.1000000000000001E-2</v>
      </c>
      <c r="J545" s="7">
        <v>2.9899999999999999E-2</v>
      </c>
      <c r="K545" s="7" t="s">
        <v>137</v>
      </c>
      <c r="L545" s="7" t="s">
        <v>138</v>
      </c>
      <c r="M545" s="7" t="s">
        <v>138</v>
      </c>
      <c r="N545" s="11">
        <f t="shared" si="31"/>
        <v>4.8000000000000001E-2</v>
      </c>
      <c r="O545" s="12" t="s">
        <v>138</v>
      </c>
    </row>
    <row r="546" spans="1:15" x14ac:dyDescent="0.25">
      <c r="A546" s="17" t="s">
        <v>48</v>
      </c>
      <c r="B546" s="7">
        <v>1.6E-2</v>
      </c>
      <c r="C546" s="7">
        <v>1.0999999999999999E-2</v>
      </c>
      <c r="D546" s="7">
        <v>1.5599999999999999E-2</v>
      </c>
      <c r="E546" s="7" t="s">
        <v>137</v>
      </c>
      <c r="F546" s="7" t="s">
        <v>138</v>
      </c>
      <c r="G546" s="7" t="s">
        <v>138</v>
      </c>
      <c r="H546" s="7" t="s">
        <v>137</v>
      </c>
      <c r="I546" s="7" t="s">
        <v>138</v>
      </c>
      <c r="J546" s="7" t="s">
        <v>138</v>
      </c>
      <c r="K546" s="7" t="s">
        <v>137</v>
      </c>
      <c r="L546" s="7" t="s">
        <v>138</v>
      </c>
      <c r="M546" s="7" t="s">
        <v>138</v>
      </c>
      <c r="N546" s="11">
        <f t="shared" si="31"/>
        <v>1.6E-2</v>
      </c>
      <c r="O546" s="12" t="s">
        <v>138</v>
      </c>
    </row>
    <row r="547" spans="1:15" x14ac:dyDescent="0.25">
      <c r="A547" s="17" t="s">
        <v>49</v>
      </c>
      <c r="B547" s="7" t="s">
        <v>137</v>
      </c>
      <c r="C547" s="7" t="s">
        <v>138</v>
      </c>
      <c r="D547" s="7" t="s">
        <v>138</v>
      </c>
      <c r="E547" s="7" t="s">
        <v>137</v>
      </c>
      <c r="F547" s="7" t="s">
        <v>138</v>
      </c>
      <c r="G547" s="7" t="s">
        <v>138</v>
      </c>
      <c r="H547" s="7" t="s">
        <v>137</v>
      </c>
      <c r="I547" s="7" t="s">
        <v>138</v>
      </c>
      <c r="J547" s="7" t="s">
        <v>138</v>
      </c>
      <c r="K547" s="7" t="s">
        <v>137</v>
      </c>
      <c r="L547" s="7" t="s">
        <v>138</v>
      </c>
      <c r="M547" s="7" t="s">
        <v>138</v>
      </c>
      <c r="N547" s="11" t="s">
        <v>138</v>
      </c>
      <c r="O547" s="12" t="s">
        <v>138</v>
      </c>
    </row>
    <row r="548" spans="1:15" x14ac:dyDescent="0.25">
      <c r="A548" s="17" t="s">
        <v>50</v>
      </c>
      <c r="B548" s="7">
        <v>2.7400000000000001E-2</v>
      </c>
      <c r="C548" s="7">
        <v>5.4000000000000003E-3</v>
      </c>
      <c r="D548" s="7">
        <v>6.77E-3</v>
      </c>
      <c r="E548" s="7" t="s">
        <v>137</v>
      </c>
      <c r="F548" s="7" t="s">
        <v>138</v>
      </c>
      <c r="G548" s="7" t="s">
        <v>138</v>
      </c>
      <c r="H548" s="7" t="s">
        <v>137</v>
      </c>
      <c r="I548" s="7" t="s">
        <v>138</v>
      </c>
      <c r="J548" s="7" t="s">
        <v>138</v>
      </c>
      <c r="K548" s="7">
        <v>0.30399999999999999</v>
      </c>
      <c r="L548" s="7">
        <v>2.1999999999999999E-2</v>
      </c>
      <c r="M548" s="7">
        <v>1.09E-2</v>
      </c>
      <c r="N548" s="11">
        <f t="shared" si="31"/>
        <v>0.16569999999999999</v>
      </c>
      <c r="O548" s="12">
        <f t="shared" si="32"/>
        <v>0.19558573567619908</v>
      </c>
    </row>
    <row r="549" spans="1:15" x14ac:dyDescent="0.25">
      <c r="A549" s="17" t="s">
        <v>51</v>
      </c>
      <c r="B549" s="7">
        <v>0.54</v>
      </c>
      <c r="C549" s="7">
        <v>5.8000000000000003E-2</v>
      </c>
      <c r="D549" s="7">
        <v>9.6799999999999997E-2</v>
      </c>
      <c r="E549" s="7">
        <v>0.35</v>
      </c>
      <c r="F549" s="7">
        <v>0.1</v>
      </c>
      <c r="G549" s="7">
        <v>0.23899999999999999</v>
      </c>
      <c r="H549" s="7">
        <v>0.371</v>
      </c>
      <c r="I549" s="7">
        <v>9.9000000000000005E-2</v>
      </c>
      <c r="J549" s="7">
        <v>0.23100000000000001</v>
      </c>
      <c r="K549" s="7">
        <v>0.32</v>
      </c>
      <c r="L549" s="7">
        <v>0.1</v>
      </c>
      <c r="M549" s="7">
        <v>0.247</v>
      </c>
      <c r="N549" s="11">
        <f t="shared" si="31"/>
        <v>0.39525000000000005</v>
      </c>
      <c r="O549" s="12">
        <f t="shared" si="32"/>
        <v>9.8743354206751538E-2</v>
      </c>
    </row>
    <row r="550" spans="1:15" x14ac:dyDescent="0.25">
      <c r="A550" s="17" t="s">
        <v>52</v>
      </c>
      <c r="B550" s="7">
        <v>0.13200000000000001</v>
      </c>
      <c r="C550" s="7">
        <v>2.5000000000000001E-2</v>
      </c>
      <c r="D550" s="7">
        <v>4.2700000000000002E-2</v>
      </c>
      <c r="E550" s="7" t="s">
        <v>137</v>
      </c>
      <c r="F550" s="7" t="s">
        <v>138</v>
      </c>
      <c r="G550" s="7" t="s">
        <v>138</v>
      </c>
      <c r="H550" s="7" t="s">
        <v>137</v>
      </c>
      <c r="I550" s="7" t="s">
        <v>138</v>
      </c>
      <c r="J550" s="7" t="s">
        <v>138</v>
      </c>
      <c r="K550" s="7" t="s">
        <v>137</v>
      </c>
      <c r="L550" s="7" t="s">
        <v>138</v>
      </c>
      <c r="M550" s="7" t="s">
        <v>138</v>
      </c>
      <c r="N550" s="11">
        <f t="shared" si="31"/>
        <v>0.13200000000000001</v>
      </c>
      <c r="O550" s="12" t="s">
        <v>138</v>
      </c>
    </row>
    <row r="551" spans="1:15" x14ac:dyDescent="0.25">
      <c r="A551" s="17" t="s">
        <v>53</v>
      </c>
      <c r="B551" s="7">
        <v>7.4700000000000003E-2</v>
      </c>
      <c r="C551" s="7">
        <v>7.6E-3</v>
      </c>
      <c r="D551" s="7">
        <v>2.4499999999999999E-3</v>
      </c>
      <c r="E551" s="7" t="s">
        <v>137</v>
      </c>
      <c r="F551" s="7" t="s">
        <v>138</v>
      </c>
      <c r="G551" s="7" t="s">
        <v>138</v>
      </c>
      <c r="H551" s="7" t="s">
        <v>137</v>
      </c>
      <c r="I551" s="7" t="s">
        <v>138</v>
      </c>
      <c r="J551" s="7" t="s">
        <v>138</v>
      </c>
      <c r="K551" s="7" t="s">
        <v>137</v>
      </c>
      <c r="L551" s="7" t="s">
        <v>138</v>
      </c>
      <c r="M551" s="7" t="s">
        <v>138</v>
      </c>
      <c r="N551" s="11">
        <f t="shared" si="31"/>
        <v>7.4700000000000003E-2</v>
      </c>
      <c r="O551" s="12" t="s">
        <v>138</v>
      </c>
    </row>
    <row r="552" spans="1:15" x14ac:dyDescent="0.25">
      <c r="A552" s="17" t="s">
        <v>54</v>
      </c>
      <c r="B552" s="7">
        <v>0.19400000000000001</v>
      </c>
      <c r="C552" s="7">
        <v>1.4E-2</v>
      </c>
      <c r="D552" s="7">
        <v>4.3400000000000001E-3</v>
      </c>
      <c r="E552" s="7">
        <v>2.1600000000000001E-2</v>
      </c>
      <c r="F552" s="7">
        <v>6.1000000000000004E-3</v>
      </c>
      <c r="G552" s="7">
        <v>9.0399999999999994E-3</v>
      </c>
      <c r="H552" s="7">
        <v>7.6999999999999999E-2</v>
      </c>
      <c r="I552" s="7">
        <v>0.01</v>
      </c>
      <c r="J552" s="7">
        <v>1.06E-2</v>
      </c>
      <c r="K552" s="7">
        <v>0.16600000000000001</v>
      </c>
      <c r="L552" s="7">
        <v>1.6E-2</v>
      </c>
      <c r="M552" s="7">
        <v>1.26E-2</v>
      </c>
      <c r="N552" s="11">
        <f t="shared" si="31"/>
        <v>0.11465</v>
      </c>
      <c r="O552" s="12">
        <f t="shared" si="32"/>
        <v>7.9601235333797829E-2</v>
      </c>
    </row>
    <row r="553" spans="1:15" x14ac:dyDescent="0.25">
      <c r="A553" s="17" t="s">
        <v>55</v>
      </c>
      <c r="B553" s="7">
        <v>8.1000000000000003E-2</v>
      </c>
      <c r="C553" s="7">
        <v>1.7999999999999999E-2</v>
      </c>
      <c r="D553" s="7">
        <v>2.0500000000000001E-2</v>
      </c>
      <c r="E553" s="7" t="s">
        <v>137</v>
      </c>
      <c r="F553" s="7" t="s">
        <v>138</v>
      </c>
      <c r="G553" s="7" t="s">
        <v>138</v>
      </c>
      <c r="H553" s="7" t="s">
        <v>137</v>
      </c>
      <c r="I553" s="7" t="s">
        <v>138</v>
      </c>
      <c r="J553" s="7" t="s">
        <v>138</v>
      </c>
      <c r="K553" s="7" t="s">
        <v>137</v>
      </c>
      <c r="L553" s="7" t="s">
        <v>138</v>
      </c>
      <c r="M553" s="7" t="s">
        <v>138</v>
      </c>
      <c r="N553" s="11">
        <f t="shared" si="31"/>
        <v>8.1000000000000003E-2</v>
      </c>
      <c r="O553" s="12" t="s">
        <v>138</v>
      </c>
    </row>
    <row r="554" spans="1:15" x14ac:dyDescent="0.25">
      <c r="A554" s="17" t="s">
        <v>56</v>
      </c>
      <c r="B554" s="7">
        <v>2.3E-2</v>
      </c>
      <c r="C554" s="7">
        <v>1.0999999999999999E-2</v>
      </c>
      <c r="D554" s="7">
        <v>1.78E-2</v>
      </c>
      <c r="E554" s="7">
        <v>4.2999999999999997E-2</v>
      </c>
      <c r="F554" s="7">
        <v>2.1000000000000001E-2</v>
      </c>
      <c r="G554" s="7">
        <v>4.1500000000000002E-2</v>
      </c>
      <c r="H554" s="7" t="s">
        <v>137</v>
      </c>
      <c r="I554" s="7" t="s">
        <v>138</v>
      </c>
      <c r="J554" s="7" t="s">
        <v>138</v>
      </c>
      <c r="K554" s="7" t="s">
        <v>137</v>
      </c>
      <c r="L554" s="7" t="s">
        <v>138</v>
      </c>
      <c r="M554" s="7" t="s">
        <v>138</v>
      </c>
      <c r="N554" s="11">
        <f t="shared" si="31"/>
        <v>3.3000000000000002E-2</v>
      </c>
      <c r="O554" s="12">
        <f t="shared" si="32"/>
        <v>1.4142135623730939E-2</v>
      </c>
    </row>
    <row r="555" spans="1:15" x14ac:dyDescent="0.25">
      <c r="A555" s="17" t="s">
        <v>57</v>
      </c>
      <c r="B555" s="7">
        <v>7.8E-2</v>
      </c>
      <c r="C555" s="7">
        <v>1.7999999999999999E-2</v>
      </c>
      <c r="D555" s="7">
        <v>1.9699999999999999E-2</v>
      </c>
      <c r="E555" s="7" t="s">
        <v>137</v>
      </c>
      <c r="F555" s="7" t="s">
        <v>138</v>
      </c>
      <c r="G555" s="7" t="s">
        <v>138</v>
      </c>
      <c r="H555" s="7">
        <v>0.08</v>
      </c>
      <c r="I555" s="7">
        <v>2.7E-2</v>
      </c>
      <c r="J555" s="7">
        <v>4.7399999999999998E-2</v>
      </c>
      <c r="K555" s="7">
        <v>0.31</v>
      </c>
      <c r="L555" s="7">
        <v>0.05</v>
      </c>
      <c r="M555" s="7">
        <v>6.3399999999999998E-2</v>
      </c>
      <c r="N555" s="11">
        <f t="shared" si="31"/>
        <v>0.156</v>
      </c>
      <c r="O555" s="12">
        <f t="shared" si="32"/>
        <v>0.13337166115783369</v>
      </c>
    </row>
    <row r="556" spans="1:15" x14ac:dyDescent="0.25">
      <c r="A556" s="17" t="s">
        <v>58</v>
      </c>
      <c r="B556" s="7" t="s">
        <v>137</v>
      </c>
      <c r="C556" s="7" t="s">
        <v>138</v>
      </c>
      <c r="D556" s="7" t="s">
        <v>138</v>
      </c>
      <c r="E556" s="7">
        <v>0.13700000000000001</v>
      </c>
      <c r="F556" s="7">
        <v>3.1E-2</v>
      </c>
      <c r="G556" s="7">
        <v>4.53E-2</v>
      </c>
      <c r="H556" s="7" t="s">
        <v>137</v>
      </c>
      <c r="I556" s="7" t="s">
        <v>138</v>
      </c>
      <c r="J556" s="7" t="s">
        <v>138</v>
      </c>
      <c r="K556" s="7" t="s">
        <v>137</v>
      </c>
      <c r="L556" s="7" t="s">
        <v>138</v>
      </c>
      <c r="M556" s="7" t="s">
        <v>138</v>
      </c>
      <c r="N556" s="11">
        <f t="shared" si="31"/>
        <v>0.13700000000000001</v>
      </c>
      <c r="O556" s="12" t="s">
        <v>138</v>
      </c>
    </row>
    <row r="557" spans="1:15" x14ac:dyDescent="0.25">
      <c r="A557" s="17" t="s">
        <v>59</v>
      </c>
      <c r="B557" s="7">
        <v>1.05</v>
      </c>
      <c r="C557" s="7">
        <v>5.7000000000000002E-2</v>
      </c>
      <c r="D557" s="7">
        <v>2.3199999999999998E-2</v>
      </c>
      <c r="E557" s="7">
        <v>0.48899999999999999</v>
      </c>
      <c r="F557" s="7">
        <v>4.8000000000000001E-2</v>
      </c>
      <c r="G557" s="7">
        <v>5.3999999999999999E-2</v>
      </c>
      <c r="H557" s="7">
        <v>1.31</v>
      </c>
      <c r="I557" s="7">
        <v>7.8E-2</v>
      </c>
      <c r="J557" s="7">
        <v>4.4600000000000001E-2</v>
      </c>
      <c r="K557" s="7">
        <v>0.60099999999999998</v>
      </c>
      <c r="L557" s="7">
        <v>5.2999999999999999E-2</v>
      </c>
      <c r="M557" s="7">
        <v>6.0999999999999999E-2</v>
      </c>
      <c r="N557" s="11">
        <f t="shared" si="31"/>
        <v>0.86250000000000004</v>
      </c>
      <c r="O557" s="12">
        <f t="shared" si="32"/>
        <v>0.38440300033515146</v>
      </c>
    </row>
    <row r="558" spans="1:15" x14ac:dyDescent="0.25">
      <c r="A558" s="17" t="s">
        <v>60</v>
      </c>
      <c r="B558" s="7" t="s">
        <v>137</v>
      </c>
      <c r="C558" s="7" t="s">
        <v>138</v>
      </c>
      <c r="D558" s="7" t="s">
        <v>138</v>
      </c>
      <c r="E558" s="7" t="s">
        <v>137</v>
      </c>
      <c r="F558" s="7" t="s">
        <v>138</v>
      </c>
      <c r="G558" s="7" t="s">
        <v>138</v>
      </c>
      <c r="H558" s="7">
        <v>3.7999999999999999E-2</v>
      </c>
      <c r="I558" s="7">
        <v>1.2999999999999999E-2</v>
      </c>
      <c r="J558" s="7">
        <v>2.8000000000000001E-2</v>
      </c>
      <c r="K558" s="7" t="s">
        <v>137</v>
      </c>
      <c r="L558" s="7" t="s">
        <v>138</v>
      </c>
      <c r="M558" s="7" t="s">
        <v>138</v>
      </c>
      <c r="N558" s="11">
        <f t="shared" si="31"/>
        <v>3.7999999999999999E-2</v>
      </c>
      <c r="O558" s="12" t="s">
        <v>138</v>
      </c>
    </row>
    <row r="559" spans="1:15" x14ac:dyDescent="0.25">
      <c r="A559" s="17" t="s">
        <v>61</v>
      </c>
      <c r="B559" s="7">
        <v>8.5999999999999993E-2</v>
      </c>
      <c r="C559" s="7">
        <v>0.01</v>
      </c>
      <c r="D559" s="7">
        <v>6.9499999999999996E-3</v>
      </c>
      <c r="E559" s="7" t="s">
        <v>137</v>
      </c>
      <c r="F559" s="7" t="s">
        <v>138</v>
      </c>
      <c r="G559" s="7" t="s">
        <v>138</v>
      </c>
      <c r="H559" s="7" t="s">
        <v>137</v>
      </c>
      <c r="I559" s="7" t="s">
        <v>138</v>
      </c>
      <c r="J559" s="7" t="s">
        <v>138</v>
      </c>
      <c r="K559" s="7" t="s">
        <v>137</v>
      </c>
      <c r="L559" s="7" t="s">
        <v>138</v>
      </c>
      <c r="M559" s="7" t="s">
        <v>138</v>
      </c>
      <c r="N559" s="11">
        <f t="shared" si="31"/>
        <v>8.5999999999999993E-2</v>
      </c>
      <c r="O559" s="12" t="s">
        <v>138</v>
      </c>
    </row>
    <row r="560" spans="1:15" ht="13.8" thickBot="1" x14ac:dyDescent="0.3">
      <c r="A560" s="18" t="s">
        <v>62</v>
      </c>
      <c r="B560" s="8">
        <v>0.497</v>
      </c>
      <c r="C560" s="8">
        <v>3.3000000000000002E-2</v>
      </c>
      <c r="D560" s="8">
        <v>7.3800000000000003E-3</v>
      </c>
      <c r="E560" s="8" t="s">
        <v>137</v>
      </c>
      <c r="F560" s="8" t="s">
        <v>138</v>
      </c>
      <c r="G560" s="8" t="s">
        <v>138</v>
      </c>
      <c r="H560" s="8">
        <v>0.20599999999999999</v>
      </c>
      <c r="I560" s="8">
        <v>0.02</v>
      </c>
      <c r="J560" s="8">
        <v>1.4E-2</v>
      </c>
      <c r="K560" s="8">
        <v>1.149</v>
      </c>
      <c r="L560" s="8">
        <v>7.9000000000000001E-2</v>
      </c>
      <c r="M560" s="8">
        <v>1.9300000000000001E-2</v>
      </c>
      <c r="N560" s="13">
        <f t="shared" si="31"/>
        <v>0.61733333333333329</v>
      </c>
      <c r="O560" s="14">
        <f t="shared" si="32"/>
        <v>0.48287921194987604</v>
      </c>
    </row>
    <row r="561" spans="1:18" ht="13.8" thickBot="1" x14ac:dyDescent="0.3"/>
    <row r="562" spans="1:18" x14ac:dyDescent="0.25">
      <c r="A562" s="9"/>
      <c r="B562" s="6" t="s">
        <v>65</v>
      </c>
      <c r="C562" s="6" t="s">
        <v>63</v>
      </c>
      <c r="D562" s="6" t="s">
        <v>85</v>
      </c>
      <c r="E562" s="6" t="s">
        <v>66</v>
      </c>
      <c r="F562" s="6" t="s">
        <v>63</v>
      </c>
      <c r="G562" s="6" t="s">
        <v>85</v>
      </c>
      <c r="H562" s="6" t="s">
        <v>67</v>
      </c>
      <c r="I562" s="6" t="s">
        <v>63</v>
      </c>
      <c r="J562" s="6" t="s">
        <v>85</v>
      </c>
      <c r="K562" s="6" t="s">
        <v>69</v>
      </c>
      <c r="L562" s="6" t="s">
        <v>63</v>
      </c>
      <c r="M562" s="6" t="s">
        <v>85</v>
      </c>
      <c r="N562" s="6" t="s">
        <v>68</v>
      </c>
      <c r="O562" s="6" t="s">
        <v>63</v>
      </c>
      <c r="P562" s="6" t="s">
        <v>85</v>
      </c>
      <c r="Q562" s="9" t="s">
        <v>139</v>
      </c>
      <c r="R562" s="10" t="s">
        <v>140</v>
      </c>
    </row>
    <row r="563" spans="1:18" x14ac:dyDescent="0.25">
      <c r="A563" s="17" t="s">
        <v>30</v>
      </c>
      <c r="B563" s="7">
        <v>344.19</v>
      </c>
      <c r="C563" s="7">
        <v>12.13</v>
      </c>
      <c r="D563" s="7">
        <v>6.83E-2</v>
      </c>
      <c r="E563" s="7">
        <v>260.89999999999998</v>
      </c>
      <c r="F563" s="7">
        <v>9.23</v>
      </c>
      <c r="G563" s="7">
        <v>3.8800000000000001E-2</v>
      </c>
      <c r="H563" s="7">
        <v>145.6</v>
      </c>
      <c r="I563" s="7">
        <v>5.21</v>
      </c>
      <c r="J563" s="7">
        <v>2.24E-2</v>
      </c>
      <c r="K563" s="7">
        <v>85.86</v>
      </c>
      <c r="L563" s="7">
        <v>3.12</v>
      </c>
      <c r="M563" s="7">
        <v>4.5199999999999997E-2</v>
      </c>
      <c r="N563" s="7">
        <v>77.930000000000007</v>
      </c>
      <c r="O563" s="7">
        <v>2.86</v>
      </c>
      <c r="P563" s="7">
        <v>4.4499999999999998E-2</v>
      </c>
      <c r="Q563" s="11">
        <f>AVERAGE(B563,E563,H563,K563,N563)</f>
        <v>182.89600000000002</v>
      </c>
      <c r="R563" s="12">
        <f>STDEV(B563,E563,H563,K563,N563)</f>
        <v>116.10901829746038</v>
      </c>
    </row>
    <row r="564" spans="1:18" x14ac:dyDescent="0.25">
      <c r="A564" s="17" t="s">
        <v>31</v>
      </c>
      <c r="B564" s="7">
        <v>1386.49</v>
      </c>
      <c r="C564" s="7">
        <v>65.41</v>
      </c>
      <c r="D564" s="7">
        <v>0.11799999999999999</v>
      </c>
      <c r="E564" s="7">
        <v>1458.11</v>
      </c>
      <c r="F564" s="7">
        <v>70.760000000000005</v>
      </c>
      <c r="G564" s="7">
        <v>7.8700000000000006E-2</v>
      </c>
      <c r="H564" s="7">
        <v>1071.98</v>
      </c>
      <c r="I564" s="7">
        <v>53.59</v>
      </c>
      <c r="J564" s="7">
        <v>9.1700000000000004E-2</v>
      </c>
      <c r="K564" s="7">
        <v>1047.4000000000001</v>
      </c>
      <c r="L564" s="7">
        <v>53.96</v>
      </c>
      <c r="M564" s="7">
        <v>9.35E-2</v>
      </c>
      <c r="N564" s="7">
        <v>1035.57</v>
      </c>
      <c r="O564" s="7">
        <v>54.99</v>
      </c>
      <c r="P564" s="7">
        <v>0.112</v>
      </c>
      <c r="Q564" s="11">
        <f t="shared" ref="Q564:Q595" si="33">AVERAGE(B564,E564,H564,K564,N564)</f>
        <v>1199.9099999999999</v>
      </c>
      <c r="R564" s="12">
        <f t="shared" ref="R564:R595" si="34">STDEV(B564,E564,H564,K564,N564)</f>
        <v>205.00753461763463</v>
      </c>
    </row>
    <row r="565" spans="1:18" x14ac:dyDescent="0.25">
      <c r="A565" s="17" t="s">
        <v>32</v>
      </c>
      <c r="B565" s="7">
        <v>759.45</v>
      </c>
      <c r="C565" s="7">
        <v>55.3</v>
      </c>
      <c r="D565" s="7">
        <v>82.27</v>
      </c>
      <c r="E565" s="7">
        <v>1034.68</v>
      </c>
      <c r="F565" s="7">
        <v>58.21</v>
      </c>
      <c r="G565" s="7">
        <v>53.66</v>
      </c>
      <c r="H565" s="7">
        <v>1631.4</v>
      </c>
      <c r="I565" s="7">
        <v>90.75</v>
      </c>
      <c r="J565" s="7">
        <v>63.81</v>
      </c>
      <c r="K565" s="7">
        <v>541.51</v>
      </c>
      <c r="L565" s="7">
        <v>40.39</v>
      </c>
      <c r="M565" s="7">
        <v>68.22</v>
      </c>
      <c r="N565" s="7">
        <v>480.06</v>
      </c>
      <c r="O565" s="7">
        <v>38.83</v>
      </c>
      <c r="P565" s="7">
        <v>71.84</v>
      </c>
      <c r="Q565" s="11">
        <f t="shared" si="33"/>
        <v>889.42000000000007</v>
      </c>
      <c r="R565" s="12">
        <f t="shared" si="34"/>
        <v>468.27982195477927</v>
      </c>
    </row>
    <row r="566" spans="1:18" x14ac:dyDescent="0.25">
      <c r="A566" s="17" t="s">
        <v>33</v>
      </c>
      <c r="B566" s="7">
        <v>4.71</v>
      </c>
      <c r="C566" s="7">
        <v>0.26</v>
      </c>
      <c r="D566" s="7">
        <v>5.2200000000000003E-2</v>
      </c>
      <c r="E566" s="7">
        <v>5.87</v>
      </c>
      <c r="F566" s="7">
        <v>0.32</v>
      </c>
      <c r="G566" s="7">
        <v>3.2399999999999998E-2</v>
      </c>
      <c r="H566" s="7">
        <v>2.14</v>
      </c>
      <c r="I566" s="7">
        <v>0.13</v>
      </c>
      <c r="J566" s="7">
        <v>3.5700000000000003E-2</v>
      </c>
      <c r="K566" s="7">
        <v>2.0099999999999998</v>
      </c>
      <c r="L566" s="7">
        <v>0.12</v>
      </c>
      <c r="M566" s="7">
        <v>4.1200000000000001E-2</v>
      </c>
      <c r="N566" s="7">
        <v>1.95</v>
      </c>
      <c r="O566" s="7">
        <v>0.12</v>
      </c>
      <c r="P566" s="7">
        <v>4.58E-2</v>
      </c>
      <c r="Q566" s="11">
        <f t="shared" si="33"/>
        <v>3.3359999999999999</v>
      </c>
      <c r="R566" s="12">
        <f t="shared" si="34"/>
        <v>1.831578554143938</v>
      </c>
    </row>
    <row r="567" spans="1:18" x14ac:dyDescent="0.25">
      <c r="A567" s="17" t="s">
        <v>34</v>
      </c>
      <c r="B567" s="7">
        <v>479.05</v>
      </c>
      <c r="C567" s="7">
        <v>22.46</v>
      </c>
      <c r="D567" s="7">
        <v>0.57699999999999996</v>
      </c>
      <c r="E567" s="7">
        <v>532.08000000000004</v>
      </c>
      <c r="F567" s="7">
        <v>25.31</v>
      </c>
      <c r="G567" s="7">
        <v>0.39600000000000002</v>
      </c>
      <c r="H567" s="7">
        <v>444.21</v>
      </c>
      <c r="I567" s="7">
        <v>21.87</v>
      </c>
      <c r="J567" s="7">
        <v>0.44900000000000001</v>
      </c>
      <c r="K567" s="7">
        <v>335.94</v>
      </c>
      <c r="L567" s="7">
        <v>17.11</v>
      </c>
      <c r="M567" s="7">
        <v>0.36</v>
      </c>
      <c r="N567" s="7">
        <v>501.64</v>
      </c>
      <c r="O567" s="7">
        <v>26.23</v>
      </c>
      <c r="P567" s="7">
        <v>0.443</v>
      </c>
      <c r="Q567" s="11">
        <f t="shared" si="33"/>
        <v>458.584</v>
      </c>
      <c r="R567" s="12">
        <f t="shared" si="34"/>
        <v>75.700893191560198</v>
      </c>
    </row>
    <row r="568" spans="1:18" x14ac:dyDescent="0.25">
      <c r="A568" s="17" t="s">
        <v>35</v>
      </c>
      <c r="B568" s="7">
        <v>1629.8</v>
      </c>
      <c r="C568" s="7">
        <v>86.35</v>
      </c>
      <c r="D568" s="7">
        <v>4.19E-2</v>
      </c>
      <c r="E568" s="7">
        <v>1751.03</v>
      </c>
      <c r="F568" s="7">
        <v>96.13</v>
      </c>
      <c r="G568" s="7">
        <v>2.58E-2</v>
      </c>
      <c r="H568" s="7">
        <v>1529.14</v>
      </c>
      <c r="I568" s="7">
        <v>87.05</v>
      </c>
      <c r="J568" s="7">
        <v>3.9199999999999999E-2</v>
      </c>
      <c r="K568" s="7">
        <v>1350.24</v>
      </c>
      <c r="L568" s="7">
        <v>79.72</v>
      </c>
      <c r="M568" s="7">
        <v>3.9600000000000003E-2</v>
      </c>
      <c r="N568" s="7">
        <v>1550.96</v>
      </c>
      <c r="O568" s="7">
        <v>94.94</v>
      </c>
      <c r="P568" s="7">
        <v>5.3100000000000001E-2</v>
      </c>
      <c r="Q568" s="11">
        <f t="shared" si="33"/>
        <v>1562.2339999999999</v>
      </c>
      <c r="R568" s="12">
        <f t="shared" si="34"/>
        <v>146.94630475108926</v>
      </c>
    </row>
    <row r="569" spans="1:18" x14ac:dyDescent="0.25">
      <c r="A569" s="17" t="s">
        <v>36</v>
      </c>
      <c r="B569" s="7" t="s">
        <v>137</v>
      </c>
      <c r="C569" s="7" t="s">
        <v>138</v>
      </c>
      <c r="D569" s="7" t="s">
        <v>138</v>
      </c>
      <c r="E569" s="7" t="s">
        <v>137</v>
      </c>
      <c r="F569" s="7" t="s">
        <v>138</v>
      </c>
      <c r="G569" s="7" t="s">
        <v>138</v>
      </c>
      <c r="H569" s="7">
        <v>3.48</v>
      </c>
      <c r="I569" s="7">
        <v>0.67</v>
      </c>
      <c r="J569" s="7">
        <v>1.56</v>
      </c>
      <c r="K569" s="7">
        <v>40.49</v>
      </c>
      <c r="L569" s="7">
        <v>2.2000000000000002</v>
      </c>
      <c r="M569" s="7">
        <v>1.67</v>
      </c>
      <c r="N569" s="7" t="s">
        <v>137</v>
      </c>
      <c r="O569" s="7" t="s">
        <v>138</v>
      </c>
      <c r="P569" s="7" t="s">
        <v>138</v>
      </c>
      <c r="Q569" s="11">
        <f t="shared" si="33"/>
        <v>21.984999999999999</v>
      </c>
      <c r="R569" s="12">
        <f t="shared" si="34"/>
        <v>26.170021971714132</v>
      </c>
    </row>
    <row r="570" spans="1:18" x14ac:dyDescent="0.25">
      <c r="A570" s="17" t="s">
        <v>37</v>
      </c>
      <c r="B570" s="7">
        <v>938.28</v>
      </c>
      <c r="C570" s="7">
        <v>30.02</v>
      </c>
      <c r="D570" s="7">
        <v>0.38600000000000001</v>
      </c>
      <c r="E570" s="7">
        <v>936.87</v>
      </c>
      <c r="F570" s="7">
        <v>29.99</v>
      </c>
      <c r="G570" s="7">
        <v>0.249</v>
      </c>
      <c r="H570" s="7">
        <v>538.27</v>
      </c>
      <c r="I570" s="7">
        <v>17.28</v>
      </c>
      <c r="J570" s="7">
        <v>0.28999999999999998</v>
      </c>
      <c r="K570" s="7">
        <v>520.58000000000004</v>
      </c>
      <c r="L570" s="7">
        <v>16.739999999999998</v>
      </c>
      <c r="M570" s="7">
        <v>0.309</v>
      </c>
      <c r="N570" s="7">
        <v>777.33</v>
      </c>
      <c r="O570" s="7">
        <v>25.04</v>
      </c>
      <c r="P570" s="7">
        <v>0.33400000000000002</v>
      </c>
      <c r="Q570" s="11">
        <f t="shared" si="33"/>
        <v>742.26599999999996</v>
      </c>
      <c r="R570" s="12">
        <f t="shared" si="34"/>
        <v>205.110177538805</v>
      </c>
    </row>
    <row r="571" spans="1:18" x14ac:dyDescent="0.25">
      <c r="A571" s="17" t="s">
        <v>38</v>
      </c>
      <c r="B571" s="7">
        <v>44.15</v>
      </c>
      <c r="C571" s="7">
        <v>1.48</v>
      </c>
      <c r="D571" s="7">
        <v>2.1000000000000001E-2</v>
      </c>
      <c r="E571" s="7">
        <v>41.97</v>
      </c>
      <c r="F571" s="7">
        <v>1.38</v>
      </c>
      <c r="G571" s="7">
        <v>2.1499999999999998E-2</v>
      </c>
      <c r="H571" s="7">
        <v>37.58</v>
      </c>
      <c r="I571" s="7">
        <v>1.25</v>
      </c>
      <c r="J571" s="7">
        <v>2.4899999999999999E-2</v>
      </c>
      <c r="K571" s="7">
        <v>33</v>
      </c>
      <c r="L571" s="7">
        <v>1.1000000000000001</v>
      </c>
      <c r="M571" s="7">
        <v>2.7300000000000001E-2</v>
      </c>
      <c r="N571" s="7">
        <v>36.130000000000003</v>
      </c>
      <c r="O571" s="7">
        <v>1.21</v>
      </c>
      <c r="P571" s="7">
        <v>2.8500000000000001E-2</v>
      </c>
      <c r="Q571" s="11">
        <f t="shared" si="33"/>
        <v>38.565999999999995</v>
      </c>
      <c r="R571" s="12">
        <f t="shared" si="34"/>
        <v>4.490404213431149</v>
      </c>
    </row>
    <row r="572" spans="1:18" x14ac:dyDescent="0.25">
      <c r="A572" s="17" t="s">
        <v>39</v>
      </c>
      <c r="B572" s="7">
        <v>87.15</v>
      </c>
      <c r="C572" s="7">
        <v>3.39</v>
      </c>
      <c r="D572" s="7">
        <v>0.106</v>
      </c>
      <c r="E572" s="7">
        <v>82.4</v>
      </c>
      <c r="F572" s="7">
        <v>3.12</v>
      </c>
      <c r="G572" s="7">
        <v>7.6399999999999996E-2</v>
      </c>
      <c r="H572" s="7">
        <v>84.04</v>
      </c>
      <c r="I572" s="7">
        <v>3.26</v>
      </c>
      <c r="J572" s="7">
        <v>8.8700000000000001E-2</v>
      </c>
      <c r="K572" s="7">
        <v>61.67</v>
      </c>
      <c r="L572" s="7">
        <v>2.4500000000000002</v>
      </c>
      <c r="M572" s="7">
        <v>9.1899999999999996E-2</v>
      </c>
      <c r="N572" s="7">
        <v>75.34</v>
      </c>
      <c r="O572" s="7">
        <v>3.02</v>
      </c>
      <c r="P572" s="7">
        <v>0.15</v>
      </c>
      <c r="Q572" s="11">
        <f t="shared" si="33"/>
        <v>78.12</v>
      </c>
      <c r="R572" s="12">
        <f t="shared" si="34"/>
        <v>10.164110880937937</v>
      </c>
    </row>
    <row r="573" spans="1:18" x14ac:dyDescent="0.25">
      <c r="A573" s="17" t="s">
        <v>40</v>
      </c>
      <c r="B573" s="7">
        <v>1.52</v>
      </c>
      <c r="C573" s="7">
        <v>0.2</v>
      </c>
      <c r="D573" s="7">
        <v>0.24399999999999999</v>
      </c>
      <c r="E573" s="7">
        <v>2.29</v>
      </c>
      <c r="F573" s="7">
        <v>0.17</v>
      </c>
      <c r="G573" s="7">
        <v>0.158</v>
      </c>
      <c r="H573" s="7">
        <v>2.79</v>
      </c>
      <c r="I573" s="7">
        <v>0.22</v>
      </c>
      <c r="J573" s="7">
        <v>0.17699999999999999</v>
      </c>
      <c r="K573" s="7">
        <v>1.75</v>
      </c>
      <c r="L573" s="7">
        <v>0.17</v>
      </c>
      <c r="M573" s="7">
        <v>0.223</v>
      </c>
      <c r="N573" s="7">
        <v>2</v>
      </c>
      <c r="O573" s="7">
        <v>0.18</v>
      </c>
      <c r="P573" s="7">
        <v>0.18</v>
      </c>
      <c r="Q573" s="11">
        <f t="shared" si="33"/>
        <v>2.0699999999999998</v>
      </c>
      <c r="R573" s="12">
        <f t="shared" si="34"/>
        <v>0.49411537114321824</v>
      </c>
    </row>
    <row r="574" spans="1:18" x14ac:dyDescent="0.25">
      <c r="A574" s="17" t="s">
        <v>41</v>
      </c>
      <c r="B574" s="7">
        <v>90.02</v>
      </c>
      <c r="C574" s="7">
        <v>4.7699999999999996</v>
      </c>
      <c r="D574" s="7">
        <v>0.33</v>
      </c>
      <c r="E574" s="7">
        <v>75.849999999999994</v>
      </c>
      <c r="F574" s="7">
        <v>3.98</v>
      </c>
      <c r="G574" s="7">
        <v>0.216</v>
      </c>
      <c r="H574" s="7">
        <v>68.11</v>
      </c>
      <c r="I574" s="7">
        <v>3.72</v>
      </c>
      <c r="J574" s="7">
        <v>0.25600000000000001</v>
      </c>
      <c r="K574" s="7">
        <v>53.33</v>
      </c>
      <c r="L574" s="7">
        <v>3.02</v>
      </c>
      <c r="M574" s="7">
        <v>0.28199999999999997</v>
      </c>
      <c r="N574" s="7">
        <v>52.87</v>
      </c>
      <c r="O574" s="7">
        <v>3.07</v>
      </c>
      <c r="P574" s="7">
        <v>0.32100000000000001</v>
      </c>
      <c r="Q574" s="11">
        <f t="shared" si="33"/>
        <v>68.036000000000001</v>
      </c>
      <c r="R574" s="12">
        <f t="shared" si="34"/>
        <v>15.737171918740652</v>
      </c>
    </row>
    <row r="575" spans="1:18" x14ac:dyDescent="0.25">
      <c r="A575" s="17" t="s">
        <v>42</v>
      </c>
      <c r="B575" s="7">
        <v>26.39</v>
      </c>
      <c r="C575" s="7">
        <v>0.96</v>
      </c>
      <c r="D575" s="7">
        <v>0</v>
      </c>
      <c r="E575" s="7">
        <v>30.3</v>
      </c>
      <c r="F575" s="7">
        <v>1.04</v>
      </c>
      <c r="G575" s="7">
        <v>2.2100000000000002E-2</v>
      </c>
      <c r="H575" s="7">
        <v>32.83</v>
      </c>
      <c r="I575" s="7">
        <v>1.1499999999999999</v>
      </c>
      <c r="J575" s="7">
        <v>2.5600000000000001E-2</v>
      </c>
      <c r="K575" s="7">
        <v>31.8</v>
      </c>
      <c r="L575" s="7">
        <v>1.1299999999999999</v>
      </c>
      <c r="M575" s="7">
        <v>3.0700000000000002E-2</v>
      </c>
      <c r="N575" s="7">
        <v>29.91</v>
      </c>
      <c r="O575" s="7">
        <v>1.07</v>
      </c>
      <c r="P575" s="7">
        <v>4.5100000000000001E-2</v>
      </c>
      <c r="Q575" s="11">
        <f t="shared" si="33"/>
        <v>30.245999999999999</v>
      </c>
      <c r="R575" s="12">
        <f t="shared" si="34"/>
        <v>2.4533915301068432</v>
      </c>
    </row>
    <row r="576" spans="1:18" x14ac:dyDescent="0.25">
      <c r="A576" s="17" t="s">
        <v>43</v>
      </c>
      <c r="B576" s="7" t="s">
        <v>137</v>
      </c>
      <c r="C576" s="7" t="s">
        <v>138</v>
      </c>
      <c r="D576" s="7" t="s">
        <v>138</v>
      </c>
      <c r="E576" s="7">
        <v>4.4400000000000004</v>
      </c>
      <c r="F576" s="7">
        <v>1</v>
      </c>
      <c r="G576" s="7">
        <v>2.52</v>
      </c>
      <c r="H576" s="7" t="s">
        <v>137</v>
      </c>
      <c r="I576" s="7" t="s">
        <v>138</v>
      </c>
      <c r="J576" s="7" t="s">
        <v>138</v>
      </c>
      <c r="K576" s="7" t="s">
        <v>137</v>
      </c>
      <c r="L576" s="7" t="s">
        <v>138</v>
      </c>
      <c r="M576" s="7" t="s">
        <v>138</v>
      </c>
      <c r="N576" s="7">
        <v>3.46</v>
      </c>
      <c r="O576" s="7">
        <v>1.36</v>
      </c>
      <c r="P576" s="7">
        <v>3.42</v>
      </c>
      <c r="Q576" s="11">
        <f t="shared" si="33"/>
        <v>3.95</v>
      </c>
      <c r="R576" s="12">
        <f t="shared" si="34"/>
        <v>0.69296464556281656</v>
      </c>
    </row>
    <row r="577" spans="1:18" x14ac:dyDescent="0.25">
      <c r="A577" s="17" t="s">
        <v>44</v>
      </c>
      <c r="B577" s="7">
        <v>5.8999999999999997E-2</v>
      </c>
      <c r="C577" s="7">
        <v>1.2999999999999999E-2</v>
      </c>
      <c r="D577" s="7">
        <v>1.61E-2</v>
      </c>
      <c r="E577" s="7">
        <v>6.93E-2</v>
      </c>
      <c r="F577" s="7">
        <v>7.4999999999999997E-3</v>
      </c>
      <c r="G577" s="7">
        <v>3.5999999999999999E-3</v>
      </c>
      <c r="H577" s="7">
        <v>0.224</v>
      </c>
      <c r="I577" s="7">
        <v>1.9E-2</v>
      </c>
      <c r="J577" s="7">
        <v>0</v>
      </c>
      <c r="K577" s="7">
        <v>0.16400000000000001</v>
      </c>
      <c r="L577" s="7">
        <v>1.7000000000000001E-2</v>
      </c>
      <c r="M577" s="7">
        <v>1.3599999999999999E-2</v>
      </c>
      <c r="N577" s="7">
        <v>0.371</v>
      </c>
      <c r="O577" s="7">
        <v>0.03</v>
      </c>
      <c r="P577" s="7">
        <v>1.2E-2</v>
      </c>
      <c r="Q577" s="11">
        <f t="shared" si="33"/>
        <v>0.17746000000000001</v>
      </c>
      <c r="R577" s="12">
        <f t="shared" si="34"/>
        <v>0.12800022656229948</v>
      </c>
    </row>
    <row r="578" spans="1:18" x14ac:dyDescent="0.25">
      <c r="A578" s="17" t="s">
        <v>45</v>
      </c>
      <c r="B578" s="7" t="s">
        <v>137</v>
      </c>
      <c r="C578" s="7" t="s">
        <v>138</v>
      </c>
      <c r="D578" s="7" t="s">
        <v>138</v>
      </c>
      <c r="E578" s="7" t="s">
        <v>137</v>
      </c>
      <c r="F578" s="7" t="s">
        <v>138</v>
      </c>
      <c r="G578" s="7" t="s">
        <v>138</v>
      </c>
      <c r="H578" s="7" t="s">
        <v>137</v>
      </c>
      <c r="I578" s="7" t="s">
        <v>138</v>
      </c>
      <c r="J578" s="7" t="s">
        <v>138</v>
      </c>
      <c r="K578" s="7">
        <v>2.1999999999999999E-2</v>
      </c>
      <c r="L578" s="7">
        <v>1.0999999999999999E-2</v>
      </c>
      <c r="M578" s="7">
        <v>2.0899999999999998E-2</v>
      </c>
      <c r="N578" s="7">
        <v>0.03</v>
      </c>
      <c r="O578" s="7">
        <v>0.01</v>
      </c>
      <c r="P578" s="7">
        <v>1.7500000000000002E-2</v>
      </c>
      <c r="Q578" s="11">
        <f t="shared" si="33"/>
        <v>2.5999999999999999E-2</v>
      </c>
      <c r="R578" s="12">
        <f t="shared" si="34"/>
        <v>5.6568542494923723E-3</v>
      </c>
    </row>
    <row r="579" spans="1:18" x14ac:dyDescent="0.25">
      <c r="A579" s="17" t="s">
        <v>46</v>
      </c>
      <c r="B579" s="7">
        <v>5.2999999999999999E-2</v>
      </c>
      <c r="C579" s="7">
        <v>1.2E-2</v>
      </c>
      <c r="D579" s="7">
        <v>1.0999999999999999E-2</v>
      </c>
      <c r="E579" s="7">
        <v>4.02E-2</v>
      </c>
      <c r="F579" s="7">
        <v>6.4999999999999997E-3</v>
      </c>
      <c r="G579" s="7">
        <v>8.9899999999999997E-3</v>
      </c>
      <c r="H579" s="7">
        <v>4.0899999999999999E-2</v>
      </c>
      <c r="I579" s="7">
        <v>7.4999999999999997E-3</v>
      </c>
      <c r="J579" s="7">
        <v>8.0300000000000007E-3</v>
      </c>
      <c r="K579" s="7">
        <v>4.2599999999999999E-2</v>
      </c>
      <c r="L579" s="7">
        <v>9.1999999999999998E-3</v>
      </c>
      <c r="M579" s="7">
        <v>1.43E-2</v>
      </c>
      <c r="N579" s="7">
        <v>8.3000000000000004E-2</v>
      </c>
      <c r="O579" s="7">
        <v>1.0999999999999999E-2</v>
      </c>
      <c r="P579" s="7">
        <v>9.4999999999999998E-3</v>
      </c>
      <c r="Q579" s="11">
        <f t="shared" si="33"/>
        <v>5.194E-2</v>
      </c>
      <c r="R579" s="12">
        <f t="shared" si="34"/>
        <v>1.8116235812110651E-2</v>
      </c>
    </row>
    <row r="580" spans="1:18" x14ac:dyDescent="0.25">
      <c r="A580" s="17" t="s">
        <v>47</v>
      </c>
      <c r="B580" s="7">
        <v>0.19400000000000001</v>
      </c>
      <c r="C580" s="7">
        <v>5.3999999999999999E-2</v>
      </c>
      <c r="D580" s="7">
        <v>5.62E-2</v>
      </c>
      <c r="E580" s="7">
        <v>0.189</v>
      </c>
      <c r="F580" s="7">
        <v>2.8000000000000001E-2</v>
      </c>
      <c r="G580" s="7">
        <v>2.9000000000000001E-2</v>
      </c>
      <c r="H580" s="7">
        <v>0.34599999999999997</v>
      </c>
      <c r="I580" s="7">
        <v>0.05</v>
      </c>
      <c r="J580" s="7">
        <v>5.28E-2</v>
      </c>
      <c r="K580" s="7">
        <v>0.156</v>
      </c>
      <c r="L580" s="7">
        <v>3.5000000000000003E-2</v>
      </c>
      <c r="M580" s="7">
        <v>4.4699999999999997E-2</v>
      </c>
      <c r="N580" s="7">
        <v>0.25700000000000001</v>
      </c>
      <c r="O580" s="7">
        <v>4.1000000000000002E-2</v>
      </c>
      <c r="P580" s="7">
        <v>2.7900000000000001E-2</v>
      </c>
      <c r="Q580" s="11">
        <f t="shared" si="33"/>
        <v>0.22839999999999999</v>
      </c>
      <c r="R580" s="12">
        <f t="shared" si="34"/>
        <v>7.5208377192969689E-2</v>
      </c>
    </row>
    <row r="581" spans="1:18" x14ac:dyDescent="0.25">
      <c r="A581" s="17" t="s">
        <v>48</v>
      </c>
      <c r="B581" s="7" t="s">
        <v>137</v>
      </c>
      <c r="C581" s="7" t="s">
        <v>138</v>
      </c>
      <c r="D581" s="7" t="s">
        <v>138</v>
      </c>
      <c r="E581" s="7">
        <v>8.2000000000000003E-2</v>
      </c>
      <c r="F581" s="7">
        <v>4.2999999999999997E-2</v>
      </c>
      <c r="G581" s="7">
        <v>2.6100000000000002E-2</v>
      </c>
      <c r="H581" s="7">
        <v>3.7999999999999999E-2</v>
      </c>
      <c r="I581" s="7">
        <v>2.5000000000000001E-2</v>
      </c>
      <c r="J581" s="7">
        <v>3.0499999999999999E-2</v>
      </c>
      <c r="K581" s="7" t="s">
        <v>137</v>
      </c>
      <c r="L581" s="7" t="s">
        <v>138</v>
      </c>
      <c r="M581" s="7" t="s">
        <v>138</v>
      </c>
      <c r="N581" s="7" t="s">
        <v>137</v>
      </c>
      <c r="O581" s="7" t="s">
        <v>138</v>
      </c>
      <c r="P581" s="7" t="s">
        <v>138</v>
      </c>
      <c r="Q581" s="11">
        <f t="shared" si="33"/>
        <v>0.06</v>
      </c>
      <c r="R581" s="12">
        <f t="shared" si="34"/>
        <v>3.111269837220812E-2</v>
      </c>
    </row>
    <row r="582" spans="1:18" x14ac:dyDescent="0.25">
      <c r="A582" s="17" t="s">
        <v>49</v>
      </c>
      <c r="B582" s="7">
        <v>3.52</v>
      </c>
      <c r="C582" s="7">
        <v>0.46</v>
      </c>
      <c r="D582" s="7">
        <v>0.53100000000000003</v>
      </c>
      <c r="E582" s="7" t="s">
        <v>137</v>
      </c>
      <c r="F582" s="7" t="s">
        <v>138</v>
      </c>
      <c r="G582" s="7" t="s">
        <v>138</v>
      </c>
      <c r="H582" s="7" t="s">
        <v>137</v>
      </c>
      <c r="I582" s="7" t="s">
        <v>138</v>
      </c>
      <c r="J582" s="7" t="s">
        <v>138</v>
      </c>
      <c r="K582" s="7" t="s">
        <v>137</v>
      </c>
      <c r="L582" s="7" t="s">
        <v>138</v>
      </c>
      <c r="M582" s="7" t="s">
        <v>138</v>
      </c>
      <c r="N582" s="7" t="s">
        <v>137</v>
      </c>
      <c r="O582" s="7" t="s">
        <v>138</v>
      </c>
      <c r="P582" s="7" t="s">
        <v>138</v>
      </c>
      <c r="Q582" s="11">
        <f t="shared" si="33"/>
        <v>3.52</v>
      </c>
      <c r="R582" s="12" t="s">
        <v>138</v>
      </c>
    </row>
    <row r="583" spans="1:18" x14ac:dyDescent="0.25">
      <c r="A583" s="17" t="s">
        <v>50</v>
      </c>
      <c r="B583" s="7" t="s">
        <v>137</v>
      </c>
      <c r="C583" s="7" t="s">
        <v>138</v>
      </c>
      <c r="D583" s="7" t="s">
        <v>138</v>
      </c>
      <c r="E583" s="7">
        <v>8.8099999999999998E-2</v>
      </c>
      <c r="F583" s="7">
        <v>8.8000000000000005E-3</v>
      </c>
      <c r="G583" s="7">
        <v>9.7999999999999997E-3</v>
      </c>
      <c r="H583" s="7">
        <v>0.14799999999999999</v>
      </c>
      <c r="I583" s="7">
        <v>1.4E-2</v>
      </c>
      <c r="J583" s="7">
        <v>1.3899999999999999E-2</v>
      </c>
      <c r="K583" s="7">
        <v>1.15E-2</v>
      </c>
      <c r="L583" s="7">
        <v>5.3E-3</v>
      </c>
      <c r="M583" s="7">
        <v>1.0200000000000001E-2</v>
      </c>
      <c r="N583" s="7">
        <v>1.89E-2</v>
      </c>
      <c r="O583" s="7">
        <v>5.4000000000000003E-3</v>
      </c>
      <c r="P583" s="7">
        <v>7.7999999999999996E-3</v>
      </c>
      <c r="Q583" s="11">
        <f t="shared" si="33"/>
        <v>6.662499999999999E-2</v>
      </c>
      <c r="R583" s="12">
        <f t="shared" si="34"/>
        <v>6.4289728313834602E-2</v>
      </c>
    </row>
    <row r="584" spans="1:18" x14ac:dyDescent="0.25">
      <c r="A584" s="17" t="s">
        <v>51</v>
      </c>
      <c r="B584" s="7">
        <v>0.79</v>
      </c>
      <c r="C584" s="7">
        <v>0.14000000000000001</v>
      </c>
      <c r="D584" s="7">
        <v>0.245</v>
      </c>
      <c r="E584" s="7">
        <v>0.84599999999999997</v>
      </c>
      <c r="F584" s="7">
        <v>7.6999999999999999E-2</v>
      </c>
      <c r="G584" s="7">
        <v>0.14799999999999999</v>
      </c>
      <c r="H584" s="7">
        <v>0.85599999999999998</v>
      </c>
      <c r="I584" s="7">
        <v>9.9000000000000005E-2</v>
      </c>
      <c r="J584" s="7">
        <v>0.19500000000000001</v>
      </c>
      <c r="K584" s="7">
        <v>0.76700000000000002</v>
      </c>
      <c r="L584" s="7">
        <v>9.6000000000000002E-2</v>
      </c>
      <c r="M584" s="7">
        <v>0.189</v>
      </c>
      <c r="N584" s="7">
        <v>0.67300000000000004</v>
      </c>
      <c r="O584" s="7">
        <v>9.6000000000000002E-2</v>
      </c>
      <c r="P584" s="7">
        <v>0.20399999999999999</v>
      </c>
      <c r="Q584" s="11">
        <f t="shared" si="33"/>
        <v>0.78639999999999999</v>
      </c>
      <c r="R584" s="12">
        <f t="shared" si="34"/>
        <v>7.356153886372957E-2</v>
      </c>
    </row>
    <row r="585" spans="1:18" x14ac:dyDescent="0.25">
      <c r="A585" s="17" t="s">
        <v>52</v>
      </c>
      <c r="B585" s="7">
        <v>0.32800000000000001</v>
      </c>
      <c r="C585" s="7">
        <v>6.2E-2</v>
      </c>
      <c r="D585" s="7">
        <v>8.6499999999999994E-2</v>
      </c>
      <c r="E585" s="7">
        <v>0.17499999999999999</v>
      </c>
      <c r="F585" s="7">
        <v>3.4000000000000002E-2</v>
      </c>
      <c r="G585" s="7">
        <v>7.51E-2</v>
      </c>
      <c r="H585" s="7">
        <v>0.247</v>
      </c>
      <c r="I585" s="7">
        <v>3.9E-2</v>
      </c>
      <c r="J585" s="7">
        <v>6.5799999999999997E-2</v>
      </c>
      <c r="K585" s="7" t="s">
        <v>137</v>
      </c>
      <c r="L585" s="7" t="s">
        <v>138</v>
      </c>
      <c r="M585" s="7" t="s">
        <v>138</v>
      </c>
      <c r="N585" s="7">
        <v>0.16800000000000001</v>
      </c>
      <c r="O585" s="7">
        <v>4.2999999999999997E-2</v>
      </c>
      <c r="P585" s="7">
        <v>9.1499999999999998E-2</v>
      </c>
      <c r="Q585" s="11">
        <f t="shared" si="33"/>
        <v>0.22950000000000001</v>
      </c>
      <c r="R585" s="12">
        <f t="shared" si="34"/>
        <v>7.4746237363495421E-2</v>
      </c>
    </row>
    <row r="586" spans="1:18" x14ac:dyDescent="0.25">
      <c r="A586" s="17" t="s">
        <v>53</v>
      </c>
      <c r="B586" s="7">
        <v>0.70199999999999996</v>
      </c>
      <c r="C586" s="7">
        <v>5.3999999999999999E-2</v>
      </c>
      <c r="D586" s="7">
        <v>1.12E-2</v>
      </c>
      <c r="E586" s="7">
        <v>2.3800000000000002E-2</v>
      </c>
      <c r="F586" s="7">
        <v>4.8999999999999998E-3</v>
      </c>
      <c r="G586" s="7">
        <v>8.3599999999999994E-3</v>
      </c>
      <c r="H586" s="7">
        <v>0.23899999999999999</v>
      </c>
      <c r="I586" s="7">
        <v>0.02</v>
      </c>
      <c r="J586" s="7">
        <v>0</v>
      </c>
      <c r="K586" s="7">
        <v>3.8300000000000001E-2</v>
      </c>
      <c r="L586" s="7">
        <v>7.3000000000000001E-3</v>
      </c>
      <c r="M586" s="7">
        <v>9.7300000000000008E-3</v>
      </c>
      <c r="N586" s="7">
        <v>0.14199999999999999</v>
      </c>
      <c r="O586" s="7">
        <v>1.4E-2</v>
      </c>
      <c r="P586" s="7">
        <v>0</v>
      </c>
      <c r="Q586" s="11">
        <f t="shared" si="33"/>
        <v>0.22901999999999995</v>
      </c>
      <c r="R586" s="12">
        <f t="shared" si="34"/>
        <v>0.27833052653275386</v>
      </c>
    </row>
    <row r="587" spans="1:18" x14ac:dyDescent="0.25">
      <c r="A587" s="17" t="s">
        <v>54</v>
      </c>
      <c r="B587" s="7">
        <v>0.70799999999999996</v>
      </c>
      <c r="C587" s="7">
        <v>5.3999999999999999E-2</v>
      </c>
      <c r="D587" s="7">
        <v>1.2500000000000001E-2</v>
      </c>
      <c r="E587" s="7">
        <v>6.0100000000000001E-2</v>
      </c>
      <c r="F587" s="7">
        <v>7.7999999999999996E-3</v>
      </c>
      <c r="G587" s="7">
        <v>1.12E-2</v>
      </c>
      <c r="H587" s="7">
        <v>0.31900000000000001</v>
      </c>
      <c r="I587" s="7">
        <v>2.5000000000000001E-2</v>
      </c>
      <c r="J587" s="7">
        <v>9.11E-3</v>
      </c>
      <c r="K587" s="7">
        <v>5.9499999999999997E-2</v>
      </c>
      <c r="L587" s="7">
        <v>9.1000000000000004E-3</v>
      </c>
      <c r="M587" s="7">
        <v>1.0699999999999999E-2</v>
      </c>
      <c r="N587" s="7">
        <v>0.19800000000000001</v>
      </c>
      <c r="O587" s="7">
        <v>1.9E-2</v>
      </c>
      <c r="P587" s="7">
        <v>1.3899999999999999E-2</v>
      </c>
      <c r="Q587" s="11">
        <f t="shared" si="33"/>
        <v>0.26891999999999994</v>
      </c>
      <c r="R587" s="12">
        <f t="shared" si="34"/>
        <v>0.26823097695829246</v>
      </c>
    </row>
    <row r="588" spans="1:18" x14ac:dyDescent="0.25">
      <c r="A588" s="17" t="s">
        <v>55</v>
      </c>
      <c r="B588" s="7">
        <v>0.15</v>
      </c>
      <c r="C588" s="7">
        <v>4.4999999999999998E-2</v>
      </c>
      <c r="D588" s="7">
        <v>5.28E-2</v>
      </c>
      <c r="E588" s="7" t="s">
        <v>137</v>
      </c>
      <c r="F588" s="7" t="s">
        <v>138</v>
      </c>
      <c r="G588" s="7" t="s">
        <v>138</v>
      </c>
      <c r="H588" s="7">
        <v>8.5999999999999993E-2</v>
      </c>
      <c r="I588" s="7">
        <v>2.8000000000000001E-2</v>
      </c>
      <c r="J588" s="7">
        <v>5.0799999999999998E-2</v>
      </c>
      <c r="K588" s="7" t="s">
        <v>137</v>
      </c>
      <c r="L588" s="7" t="s">
        <v>138</v>
      </c>
      <c r="M588" s="7" t="s">
        <v>138</v>
      </c>
      <c r="N588" s="7">
        <v>0.251</v>
      </c>
      <c r="O588" s="7">
        <v>4.3999999999999997E-2</v>
      </c>
      <c r="P588" s="7">
        <v>6.4000000000000001E-2</v>
      </c>
      <c r="Q588" s="11">
        <f t="shared" si="33"/>
        <v>0.16233333333333333</v>
      </c>
      <c r="R588" s="12">
        <f t="shared" si="34"/>
        <v>8.3188540877535175E-2</v>
      </c>
    </row>
    <row r="589" spans="1:18" x14ac:dyDescent="0.25">
      <c r="A589" s="17" t="s">
        <v>56</v>
      </c>
      <c r="B589" s="7" t="s">
        <v>137</v>
      </c>
      <c r="C589" s="7" t="s">
        <v>138</v>
      </c>
      <c r="D589" s="7" t="s">
        <v>138</v>
      </c>
      <c r="E589" s="7" t="s">
        <v>137</v>
      </c>
      <c r="F589" s="7" t="s">
        <v>138</v>
      </c>
      <c r="G589" s="7" t="s">
        <v>138</v>
      </c>
      <c r="H589" s="7" t="s">
        <v>137</v>
      </c>
      <c r="I589" s="7" t="s">
        <v>138</v>
      </c>
      <c r="J589" s="7" t="s">
        <v>138</v>
      </c>
      <c r="K589" s="7" t="s">
        <v>137</v>
      </c>
      <c r="L589" s="7" t="s">
        <v>138</v>
      </c>
      <c r="M589" s="7" t="s">
        <v>138</v>
      </c>
      <c r="N589" s="7" t="s">
        <v>137</v>
      </c>
      <c r="O589" s="7" t="s">
        <v>138</v>
      </c>
      <c r="P589" s="7" t="s">
        <v>138</v>
      </c>
      <c r="Q589" s="11" t="s">
        <v>138</v>
      </c>
      <c r="R589" s="12" t="s">
        <v>138</v>
      </c>
    </row>
    <row r="590" spans="1:18" x14ac:dyDescent="0.25">
      <c r="A590" s="17" t="s">
        <v>57</v>
      </c>
      <c r="B590" s="7">
        <v>0.62</v>
      </c>
      <c r="C590" s="7">
        <v>0.09</v>
      </c>
      <c r="D590" s="7">
        <v>6.3299999999999995E-2</v>
      </c>
      <c r="E590" s="7">
        <v>0.24399999999999999</v>
      </c>
      <c r="F590" s="7">
        <v>3.3000000000000002E-2</v>
      </c>
      <c r="G590" s="7">
        <v>3.6600000000000001E-2</v>
      </c>
      <c r="H590" s="7">
        <v>0.34899999999999998</v>
      </c>
      <c r="I590" s="7">
        <v>4.9000000000000002E-2</v>
      </c>
      <c r="J590" s="7">
        <v>4.6300000000000001E-2</v>
      </c>
      <c r="K590" s="7" t="s">
        <v>137</v>
      </c>
      <c r="L590" s="7" t="s">
        <v>138</v>
      </c>
      <c r="M590" s="7" t="s">
        <v>138</v>
      </c>
      <c r="N590" s="7">
        <v>0.105</v>
      </c>
      <c r="O590" s="7">
        <v>3.3000000000000002E-2</v>
      </c>
      <c r="P590" s="7">
        <v>6.3500000000000001E-2</v>
      </c>
      <c r="Q590" s="11">
        <f t="shared" si="33"/>
        <v>0.32950000000000002</v>
      </c>
      <c r="R590" s="12">
        <f t="shared" si="34"/>
        <v>0.21793041702953403</v>
      </c>
    </row>
    <row r="591" spans="1:18" x14ac:dyDescent="0.25">
      <c r="A591" s="17" t="s">
        <v>58</v>
      </c>
      <c r="B591" s="7" t="s">
        <v>137</v>
      </c>
      <c r="C591" s="7" t="s">
        <v>138</v>
      </c>
      <c r="D591" s="7" t="s">
        <v>138</v>
      </c>
      <c r="E591" s="7" t="s">
        <v>137</v>
      </c>
      <c r="F591" s="7" t="s">
        <v>138</v>
      </c>
      <c r="G591" s="7" t="s">
        <v>138</v>
      </c>
      <c r="H591" s="7">
        <v>0.14099999999999999</v>
      </c>
      <c r="I591" s="7">
        <v>2.8000000000000001E-2</v>
      </c>
      <c r="J591" s="7">
        <v>3.85E-2</v>
      </c>
      <c r="K591" s="7" t="s">
        <v>137</v>
      </c>
      <c r="L591" s="7" t="s">
        <v>138</v>
      </c>
      <c r="M591" s="7" t="s">
        <v>138</v>
      </c>
      <c r="N591" s="7" t="s">
        <v>137</v>
      </c>
      <c r="O591" s="7" t="s">
        <v>138</v>
      </c>
      <c r="P591" s="7" t="s">
        <v>138</v>
      </c>
      <c r="Q591" s="11">
        <f t="shared" si="33"/>
        <v>0.14099999999999999</v>
      </c>
      <c r="R591" s="12" t="s">
        <v>138</v>
      </c>
    </row>
    <row r="592" spans="1:18" x14ac:dyDescent="0.25">
      <c r="A592" s="17" t="s">
        <v>59</v>
      </c>
      <c r="B592" s="7">
        <v>0.33500000000000002</v>
      </c>
      <c r="C592" s="7">
        <v>5.2999999999999999E-2</v>
      </c>
      <c r="D592" s="7">
        <v>6.1199999999999997E-2</v>
      </c>
      <c r="E592" s="7">
        <v>0.114</v>
      </c>
      <c r="F592" s="7">
        <v>0.02</v>
      </c>
      <c r="G592" s="7">
        <v>3.61E-2</v>
      </c>
      <c r="H592" s="7">
        <v>0.43</v>
      </c>
      <c r="I592" s="7">
        <v>0.04</v>
      </c>
      <c r="J592" s="7">
        <v>4.0099999999999997E-2</v>
      </c>
      <c r="K592" s="7">
        <v>0.314</v>
      </c>
      <c r="L592" s="7">
        <v>3.5999999999999997E-2</v>
      </c>
      <c r="M592" s="7">
        <v>4.6100000000000002E-2</v>
      </c>
      <c r="N592" s="7">
        <v>0.16800000000000001</v>
      </c>
      <c r="O592" s="7">
        <v>2.7E-2</v>
      </c>
      <c r="P592" s="7">
        <v>3.8300000000000001E-2</v>
      </c>
      <c r="Q592" s="11">
        <f t="shared" si="33"/>
        <v>0.2722</v>
      </c>
      <c r="R592" s="12">
        <f t="shared" si="34"/>
        <v>0.12891547618497951</v>
      </c>
    </row>
    <row r="593" spans="1:24" x14ac:dyDescent="0.25">
      <c r="A593" s="17" t="s">
        <v>60</v>
      </c>
      <c r="B593" s="7">
        <v>0.10100000000000001</v>
      </c>
      <c r="C593" s="7">
        <v>2.1999999999999999E-2</v>
      </c>
      <c r="D593" s="7">
        <v>2.8000000000000001E-2</v>
      </c>
      <c r="E593" s="7">
        <v>8.7999999999999995E-2</v>
      </c>
      <c r="F593" s="7">
        <v>0.01</v>
      </c>
      <c r="G593" s="7">
        <v>1.26E-2</v>
      </c>
      <c r="H593" s="7">
        <v>0.312</v>
      </c>
      <c r="I593" s="7">
        <v>2.3E-2</v>
      </c>
      <c r="J593" s="7">
        <v>1.1299999999999999E-2</v>
      </c>
      <c r="K593" s="7">
        <v>8.6999999999999994E-2</v>
      </c>
      <c r="L593" s="7">
        <v>1.4E-2</v>
      </c>
      <c r="M593" s="7">
        <v>2.1499999999999998E-2</v>
      </c>
      <c r="N593" s="7">
        <v>0.14299999999999999</v>
      </c>
      <c r="O593" s="7">
        <v>1.6E-2</v>
      </c>
      <c r="P593" s="7">
        <v>1.5599999999999999E-2</v>
      </c>
      <c r="Q593" s="11">
        <f t="shared" si="33"/>
        <v>0.1462</v>
      </c>
      <c r="R593" s="12">
        <f t="shared" si="34"/>
        <v>9.5439509638304387E-2</v>
      </c>
    </row>
    <row r="594" spans="1:24" x14ac:dyDescent="0.25">
      <c r="A594" s="17" t="s">
        <v>61</v>
      </c>
      <c r="B594" s="7">
        <v>0.03</v>
      </c>
      <c r="C594" s="7">
        <v>1.0999999999999999E-2</v>
      </c>
      <c r="D594" s="7">
        <v>1.3299999999999999E-2</v>
      </c>
      <c r="E594" s="7">
        <v>1.7999999999999999E-2</v>
      </c>
      <c r="F594" s="7">
        <v>6.1999999999999998E-3</v>
      </c>
      <c r="G594" s="7">
        <v>1.29E-2</v>
      </c>
      <c r="H594" s="7" t="s">
        <v>137</v>
      </c>
      <c r="I594" s="7" t="s">
        <v>138</v>
      </c>
      <c r="J594" s="7" t="s">
        <v>138</v>
      </c>
      <c r="K594" s="7">
        <v>1.5800000000000002E-2</v>
      </c>
      <c r="L594" s="7">
        <v>5.1999999999999998E-3</v>
      </c>
      <c r="M594" s="7">
        <v>6.1500000000000001E-3</v>
      </c>
      <c r="N594" s="7">
        <v>4.2000000000000003E-2</v>
      </c>
      <c r="O594" s="7">
        <v>1.0999999999999999E-2</v>
      </c>
      <c r="P594" s="7">
        <v>2.1100000000000001E-2</v>
      </c>
      <c r="Q594" s="11">
        <f t="shared" si="33"/>
        <v>2.6450000000000001E-2</v>
      </c>
      <c r="R594" s="12">
        <f t="shared" si="34"/>
        <v>1.2099999999999996E-2</v>
      </c>
    </row>
    <row r="595" spans="1:24" ht="13.8" thickBot="1" x14ac:dyDescent="0.3">
      <c r="A595" s="18" t="s">
        <v>62</v>
      </c>
      <c r="B595" s="8">
        <v>2.1899999999999999E-2</v>
      </c>
      <c r="C595" s="8">
        <v>8.9999999999999993E-3</v>
      </c>
      <c r="D595" s="8">
        <v>1.18E-2</v>
      </c>
      <c r="E595" s="8">
        <v>2.3300000000000001E-2</v>
      </c>
      <c r="F595" s="8">
        <v>5.1000000000000004E-3</v>
      </c>
      <c r="G595" s="8">
        <v>7.4799999999999997E-3</v>
      </c>
      <c r="H595" s="8" t="s">
        <v>137</v>
      </c>
      <c r="I595" s="8" t="s">
        <v>138</v>
      </c>
      <c r="J595" s="8" t="s">
        <v>138</v>
      </c>
      <c r="K595" s="8" t="s">
        <v>137</v>
      </c>
      <c r="L595" s="8" t="s">
        <v>138</v>
      </c>
      <c r="M595" s="8" t="s">
        <v>138</v>
      </c>
      <c r="N595" s="8">
        <v>3.39E-2</v>
      </c>
      <c r="O595" s="8">
        <v>8.0000000000000002E-3</v>
      </c>
      <c r="P595" s="8">
        <v>1.18E-2</v>
      </c>
      <c r="Q595" s="13">
        <f t="shared" si="33"/>
        <v>2.6366666666666667E-2</v>
      </c>
      <c r="R595" s="14">
        <f t="shared" si="34"/>
        <v>6.5615038926554849E-3</v>
      </c>
    </row>
    <row r="597" spans="1:24" s="20" customForma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</row>
    <row r="598" spans="1:2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3.8" thickBot="1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horizontalDpi="1200" verticalDpi="0" r:id="rId1"/>
  <headerFooter alignWithMargins="0"/>
  <rowBreaks count="16" manualBreakCount="16">
    <brk id="36" max="16383" man="1"/>
    <brk id="71" max="16383" man="1"/>
    <brk id="106" max="16383" man="1"/>
    <brk id="141" max="16383" man="1"/>
    <brk id="176" max="16383" man="1"/>
    <brk id="211" max="16383" man="1"/>
    <brk id="246" max="16383" man="1"/>
    <brk id="281" max="16383" man="1"/>
    <brk id="316" max="16383" man="1"/>
    <brk id="351" max="16383" man="1"/>
    <brk id="386" max="16383" man="1"/>
    <brk id="421" max="16383" man="1"/>
    <brk id="456" max="16383" man="1"/>
    <brk id="491" max="16383" man="1"/>
    <brk id="526" max="16383" man="1"/>
    <brk id="561" max="16383" man="1"/>
  </rowBreaks>
  <colBreaks count="3" manualBreakCount="3">
    <brk id="33" max="594" man="1"/>
    <brk id="108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James Cook Univerisity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Carew</dc:creator>
  <cp:lastModifiedBy>Clair Meade</cp:lastModifiedBy>
  <cp:lastPrinted>2004-05-30T04:38:25Z</cp:lastPrinted>
  <dcterms:created xsi:type="dcterms:W3CDTF">2003-11-07T06:36:55Z</dcterms:created>
  <dcterms:modified xsi:type="dcterms:W3CDTF">2017-05-26T01:49:41Z</dcterms:modified>
</cp:coreProperties>
</file>