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LIS_IR\Research Data Management\ReDBox Working Files\2017\"/>
    </mc:Choice>
  </mc:AlternateContent>
  <bookViews>
    <workbookView xWindow="360" yWindow="252" windowWidth="14940" windowHeight="915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Sheet1!$A$1:$AM$594</definedName>
  </definedNames>
  <calcPr calcId="152511"/>
</workbook>
</file>

<file path=xl/calcChain.xml><?xml version="1.0" encoding="utf-8"?>
<calcChain xmlns="http://schemas.openxmlformats.org/spreadsheetml/2006/main">
  <c r="AC563" i="1" l="1"/>
  <c r="AD563" i="1"/>
  <c r="AC564" i="1"/>
  <c r="AD564" i="1"/>
  <c r="AC565" i="1"/>
  <c r="AD565" i="1"/>
  <c r="AC566" i="1"/>
  <c r="AD566" i="1"/>
  <c r="AC567" i="1"/>
  <c r="AD567" i="1"/>
  <c r="AC568" i="1"/>
  <c r="AD568" i="1"/>
  <c r="AC569" i="1"/>
  <c r="AD569" i="1"/>
  <c r="AC570" i="1"/>
  <c r="AD570" i="1"/>
  <c r="AC571" i="1"/>
  <c r="AD571" i="1"/>
  <c r="AC572" i="1"/>
  <c r="AD572" i="1"/>
  <c r="AC573" i="1"/>
  <c r="AD573" i="1"/>
  <c r="AC574" i="1"/>
  <c r="AD574" i="1"/>
  <c r="AC575" i="1"/>
  <c r="AD575" i="1"/>
  <c r="AC576" i="1"/>
  <c r="AD576" i="1"/>
  <c r="AC577" i="1"/>
  <c r="AD577" i="1"/>
  <c r="AC578" i="1"/>
  <c r="AD578" i="1"/>
  <c r="AC579" i="1"/>
  <c r="AD579" i="1"/>
  <c r="AC580" i="1"/>
  <c r="AD580" i="1"/>
  <c r="AC581" i="1"/>
  <c r="AD581" i="1"/>
  <c r="AC582" i="1"/>
  <c r="AD582" i="1"/>
  <c r="AC583" i="1"/>
  <c r="AD583" i="1"/>
  <c r="AC584" i="1"/>
  <c r="AD584" i="1"/>
  <c r="AC585" i="1"/>
  <c r="AD585" i="1"/>
  <c r="AC586" i="1"/>
  <c r="AD586" i="1"/>
  <c r="AC587" i="1"/>
  <c r="AD587" i="1"/>
  <c r="AC588" i="1"/>
  <c r="AD588" i="1"/>
  <c r="AC589" i="1"/>
  <c r="AD589" i="1"/>
  <c r="AC590" i="1"/>
  <c r="AD590" i="1"/>
  <c r="AC591" i="1"/>
  <c r="AD591" i="1"/>
  <c r="AC592" i="1"/>
  <c r="AD592" i="1"/>
  <c r="AC593" i="1"/>
  <c r="AD593" i="1"/>
  <c r="AC594" i="1"/>
  <c r="AD594" i="1"/>
  <c r="AD562" i="1"/>
  <c r="AC562" i="1"/>
  <c r="AL528" i="1"/>
  <c r="AM528" i="1"/>
  <c r="AL529" i="1"/>
  <c r="AM529" i="1"/>
  <c r="AL530" i="1"/>
  <c r="AM530" i="1"/>
  <c r="AL531" i="1"/>
  <c r="AM531" i="1"/>
  <c r="AL532" i="1"/>
  <c r="AM532" i="1"/>
  <c r="AL533" i="1"/>
  <c r="AM533" i="1"/>
  <c r="AL534" i="1"/>
  <c r="AM534" i="1"/>
  <c r="AL535" i="1"/>
  <c r="AM535" i="1"/>
  <c r="AL536" i="1"/>
  <c r="AM536" i="1"/>
  <c r="AL537" i="1"/>
  <c r="AM537" i="1"/>
  <c r="AL538" i="1"/>
  <c r="AM538" i="1"/>
  <c r="AL539" i="1"/>
  <c r="AM539" i="1"/>
  <c r="AL540" i="1"/>
  <c r="AM540" i="1"/>
  <c r="AL541" i="1"/>
  <c r="AM541" i="1"/>
  <c r="AL542" i="1"/>
  <c r="AM542" i="1"/>
  <c r="AL543" i="1"/>
  <c r="AM543" i="1"/>
  <c r="AL544" i="1"/>
  <c r="AM544" i="1"/>
  <c r="AL545" i="1"/>
  <c r="AM545" i="1"/>
  <c r="AL546" i="1"/>
  <c r="AM546" i="1"/>
  <c r="AL547" i="1"/>
  <c r="AM547" i="1"/>
  <c r="AL548" i="1"/>
  <c r="AM548" i="1"/>
  <c r="AL549" i="1"/>
  <c r="AM549" i="1"/>
  <c r="AL550" i="1"/>
  <c r="AM550" i="1"/>
  <c r="AL551" i="1"/>
  <c r="AM551" i="1"/>
  <c r="AL552" i="1"/>
  <c r="AM552" i="1"/>
  <c r="AL553" i="1"/>
  <c r="AM553" i="1"/>
  <c r="AL554" i="1"/>
  <c r="AM554" i="1"/>
  <c r="AL555" i="1"/>
  <c r="AM555" i="1"/>
  <c r="AL556" i="1"/>
  <c r="AM556" i="1"/>
  <c r="AL557" i="1"/>
  <c r="AM557" i="1"/>
  <c r="AL558" i="1"/>
  <c r="AM558" i="1"/>
  <c r="AL559" i="1"/>
  <c r="AM559" i="1"/>
  <c r="AM527" i="1"/>
  <c r="AL527" i="1"/>
  <c r="Z493" i="1"/>
  <c r="AA493" i="1"/>
  <c r="Z494" i="1"/>
  <c r="AA494" i="1"/>
  <c r="Z495" i="1"/>
  <c r="AA495" i="1"/>
  <c r="Z496" i="1"/>
  <c r="AA496" i="1"/>
  <c r="Z497" i="1"/>
  <c r="AA497" i="1"/>
  <c r="Z498" i="1"/>
  <c r="AA498" i="1"/>
  <c r="Z499" i="1"/>
  <c r="AA499" i="1"/>
  <c r="Z500" i="1"/>
  <c r="AA500" i="1"/>
  <c r="Z501" i="1"/>
  <c r="AA501" i="1"/>
  <c r="Z502" i="1"/>
  <c r="AA502" i="1"/>
  <c r="Z503" i="1"/>
  <c r="AA503" i="1"/>
  <c r="Z504" i="1"/>
  <c r="AA504" i="1"/>
  <c r="Z506" i="1"/>
  <c r="AA506" i="1"/>
  <c r="Z507" i="1"/>
  <c r="AA507" i="1"/>
  <c r="Z508" i="1"/>
  <c r="AA508" i="1"/>
  <c r="Z509" i="1"/>
  <c r="AA509" i="1"/>
  <c r="Z510" i="1"/>
  <c r="Z511" i="1"/>
  <c r="Z512" i="1"/>
  <c r="AA512" i="1"/>
  <c r="Z513" i="1"/>
  <c r="AA513" i="1"/>
  <c r="Z514" i="1"/>
  <c r="AA514" i="1"/>
  <c r="Z515" i="1"/>
  <c r="AA515" i="1"/>
  <c r="Z516" i="1"/>
  <c r="AA516" i="1"/>
  <c r="Z517" i="1"/>
  <c r="AA517" i="1"/>
  <c r="Z518" i="1"/>
  <c r="AA518" i="1"/>
  <c r="Z519" i="1"/>
  <c r="AA519" i="1"/>
  <c r="Z521" i="1"/>
  <c r="AA521" i="1"/>
  <c r="Z522" i="1"/>
  <c r="AA522" i="1"/>
  <c r="Z523" i="1"/>
  <c r="AA523" i="1"/>
  <c r="Z524" i="1"/>
  <c r="AA524" i="1"/>
  <c r="AA492" i="1"/>
  <c r="Z492" i="1"/>
  <c r="Q458" i="1"/>
  <c r="R458" i="1"/>
  <c r="Q459" i="1"/>
  <c r="R459" i="1"/>
  <c r="Q460" i="1"/>
  <c r="R460" i="1"/>
  <c r="Q461" i="1"/>
  <c r="R461" i="1"/>
  <c r="Q462" i="1"/>
  <c r="R462" i="1"/>
  <c r="Q463" i="1"/>
  <c r="R463" i="1"/>
  <c r="Q464" i="1"/>
  <c r="R464" i="1"/>
  <c r="Q465" i="1"/>
  <c r="R465" i="1"/>
  <c r="Q466" i="1"/>
  <c r="R466" i="1"/>
  <c r="Q467" i="1"/>
  <c r="R467" i="1"/>
  <c r="Q468" i="1"/>
  <c r="R468" i="1"/>
  <c r="Q469" i="1"/>
  <c r="R469" i="1"/>
  <c r="Q470" i="1"/>
  <c r="Q471" i="1"/>
  <c r="R471" i="1"/>
  <c r="Q472" i="1"/>
  <c r="R472" i="1"/>
  <c r="Q473" i="1"/>
  <c r="R473" i="1"/>
  <c r="Q474" i="1"/>
  <c r="R474" i="1"/>
  <c r="Q475" i="1"/>
  <c r="Q477" i="1"/>
  <c r="R477" i="1"/>
  <c r="Q478" i="1"/>
  <c r="R478" i="1"/>
  <c r="Q479" i="1"/>
  <c r="R479" i="1"/>
  <c r="Q480" i="1"/>
  <c r="R480" i="1"/>
  <c r="Q481" i="1"/>
  <c r="R481" i="1"/>
  <c r="Q483" i="1"/>
  <c r="Q485" i="1"/>
  <c r="Q486" i="1"/>
  <c r="R486" i="1"/>
  <c r="Q487" i="1"/>
  <c r="R487" i="1"/>
  <c r="R457" i="1"/>
  <c r="Q457" i="1"/>
  <c r="N423" i="1"/>
  <c r="O423" i="1"/>
  <c r="N424" i="1"/>
  <c r="O424" i="1"/>
  <c r="N425" i="1"/>
  <c r="O425" i="1"/>
  <c r="N426" i="1"/>
  <c r="O426" i="1"/>
  <c r="N427" i="1"/>
  <c r="O427" i="1"/>
  <c r="N428" i="1"/>
  <c r="O428" i="1"/>
  <c r="N429" i="1"/>
  <c r="O429" i="1"/>
  <c r="N430" i="1"/>
  <c r="O430" i="1"/>
  <c r="N431" i="1"/>
  <c r="O431" i="1"/>
  <c r="N432" i="1"/>
  <c r="O432" i="1"/>
  <c r="N433" i="1"/>
  <c r="O433" i="1"/>
  <c r="N434" i="1"/>
  <c r="O434" i="1"/>
  <c r="N437" i="1"/>
  <c r="O437" i="1"/>
  <c r="N439" i="1"/>
  <c r="O439" i="1"/>
  <c r="N442" i="1"/>
  <c r="O442" i="1"/>
  <c r="N443" i="1"/>
  <c r="O443" i="1"/>
  <c r="N445" i="1"/>
  <c r="O445" i="1"/>
  <c r="N446" i="1"/>
  <c r="N448" i="1"/>
  <c r="N450" i="1"/>
  <c r="N451" i="1"/>
  <c r="O451" i="1"/>
  <c r="O422" i="1"/>
  <c r="N422" i="1"/>
  <c r="K388" i="1"/>
  <c r="L388" i="1"/>
  <c r="K389" i="1"/>
  <c r="L389" i="1"/>
  <c r="K390" i="1"/>
  <c r="K391" i="1"/>
  <c r="L391" i="1"/>
  <c r="K392" i="1"/>
  <c r="L392" i="1"/>
  <c r="K393" i="1"/>
  <c r="L393" i="1"/>
  <c r="K394" i="1"/>
  <c r="L394" i="1"/>
  <c r="K395" i="1"/>
  <c r="L395" i="1"/>
  <c r="K396" i="1"/>
  <c r="L396" i="1"/>
  <c r="K397" i="1"/>
  <c r="L397" i="1"/>
  <c r="K399" i="1"/>
  <c r="L399" i="1"/>
  <c r="K400" i="1"/>
  <c r="K403" i="1"/>
  <c r="L403" i="1"/>
  <c r="K404" i="1"/>
  <c r="K405" i="1"/>
  <c r="L405" i="1"/>
  <c r="K407" i="1"/>
  <c r="K408" i="1"/>
  <c r="K409" i="1"/>
  <c r="L409" i="1"/>
  <c r="K411" i="1"/>
  <c r="L411" i="1"/>
  <c r="K412" i="1"/>
  <c r="K413" i="1"/>
  <c r="K414" i="1"/>
  <c r="K415" i="1"/>
  <c r="K416" i="1"/>
  <c r="K417" i="1"/>
  <c r="L417" i="1"/>
  <c r="K418" i="1"/>
  <c r="L418" i="1"/>
  <c r="K419" i="1"/>
  <c r="L387" i="1"/>
  <c r="K387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F379" i="1"/>
  <c r="AG379" i="1"/>
  <c r="AF380" i="1"/>
  <c r="AF381" i="1"/>
  <c r="AG381" i="1"/>
  <c r="AF382" i="1"/>
  <c r="AG382" i="1"/>
  <c r="AF383" i="1"/>
  <c r="AG383" i="1"/>
  <c r="AF384" i="1"/>
  <c r="AG384" i="1"/>
  <c r="AG352" i="1"/>
  <c r="AF352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31" i="1"/>
  <c r="L331" i="1"/>
  <c r="K332" i="1"/>
  <c r="L332" i="1"/>
  <c r="K333" i="1"/>
  <c r="L333" i="1"/>
  <c r="K334" i="1"/>
  <c r="K335" i="1"/>
  <c r="L335" i="1"/>
  <c r="K336" i="1"/>
  <c r="K338" i="1"/>
  <c r="L338" i="1"/>
  <c r="K339" i="1"/>
  <c r="L339" i="1"/>
  <c r="K340" i="1"/>
  <c r="L340" i="1"/>
  <c r="K341" i="1"/>
  <c r="L341" i="1"/>
  <c r="K342" i="1"/>
  <c r="L342" i="1"/>
  <c r="K343" i="1"/>
  <c r="L343" i="1"/>
  <c r="K344" i="1"/>
  <c r="L344" i="1"/>
  <c r="K345" i="1"/>
  <c r="L345" i="1"/>
  <c r="K346" i="1"/>
  <c r="L346" i="1"/>
  <c r="K347" i="1"/>
  <c r="L347" i="1"/>
  <c r="K348" i="1"/>
  <c r="L348" i="1"/>
  <c r="K349" i="1"/>
  <c r="L349" i="1"/>
  <c r="L317" i="1"/>
  <c r="K317" i="1"/>
  <c r="T283" i="1"/>
  <c r="U283" i="1"/>
  <c r="T284" i="1"/>
  <c r="U284" i="1"/>
  <c r="T285" i="1"/>
  <c r="U285" i="1"/>
  <c r="T286" i="1"/>
  <c r="U286" i="1"/>
  <c r="T287" i="1"/>
  <c r="U287" i="1"/>
  <c r="T288" i="1"/>
  <c r="U288" i="1"/>
  <c r="T289" i="1"/>
  <c r="U289" i="1"/>
  <c r="T290" i="1"/>
  <c r="U290" i="1"/>
  <c r="T291" i="1"/>
  <c r="U291" i="1"/>
  <c r="T292" i="1"/>
  <c r="U292" i="1"/>
  <c r="T293" i="1"/>
  <c r="U293" i="1"/>
  <c r="T294" i="1"/>
  <c r="U294" i="1"/>
  <c r="T295" i="1"/>
  <c r="U295" i="1"/>
  <c r="T296" i="1"/>
  <c r="U296" i="1"/>
  <c r="T297" i="1"/>
  <c r="U297" i="1"/>
  <c r="T298" i="1"/>
  <c r="U298" i="1"/>
  <c r="T299" i="1"/>
  <c r="U299" i="1"/>
  <c r="T300" i="1"/>
  <c r="U300" i="1"/>
  <c r="T301" i="1"/>
  <c r="U301" i="1"/>
  <c r="T302" i="1"/>
  <c r="U302" i="1"/>
  <c r="T303" i="1"/>
  <c r="U303" i="1"/>
  <c r="T304" i="1"/>
  <c r="U304" i="1"/>
  <c r="T305" i="1"/>
  <c r="U305" i="1"/>
  <c r="T306" i="1"/>
  <c r="U306" i="1"/>
  <c r="T307" i="1"/>
  <c r="U307" i="1"/>
  <c r="T308" i="1"/>
  <c r="U308" i="1"/>
  <c r="T309" i="1"/>
  <c r="U309" i="1"/>
  <c r="T310" i="1"/>
  <c r="U310" i="1"/>
  <c r="T311" i="1"/>
  <c r="U311" i="1"/>
  <c r="T312" i="1"/>
  <c r="U312" i="1"/>
  <c r="T313" i="1"/>
  <c r="U313" i="1"/>
  <c r="T314" i="1"/>
  <c r="U314" i="1"/>
  <c r="U282" i="1"/>
  <c r="T282" i="1"/>
  <c r="H248" i="1"/>
  <c r="I248" i="1"/>
  <c r="H249" i="1"/>
  <c r="I249" i="1"/>
  <c r="H251" i="1"/>
  <c r="I251" i="1"/>
  <c r="H252" i="1"/>
  <c r="I252" i="1"/>
  <c r="H253" i="1"/>
  <c r="H254" i="1"/>
  <c r="I254" i="1"/>
  <c r="H255" i="1"/>
  <c r="I255" i="1"/>
  <c r="H256" i="1"/>
  <c r="I256" i="1"/>
  <c r="H257" i="1"/>
  <c r="H258" i="1"/>
  <c r="I258" i="1"/>
  <c r="H259" i="1"/>
  <c r="I259" i="1"/>
  <c r="H261" i="1"/>
  <c r="H263" i="1"/>
  <c r="H264" i="1"/>
  <c r="I264" i="1"/>
  <c r="H265" i="1"/>
  <c r="I265" i="1"/>
  <c r="H267" i="1"/>
  <c r="I267" i="1"/>
  <c r="H268" i="1"/>
  <c r="H269" i="1"/>
  <c r="H270" i="1"/>
  <c r="H271" i="1"/>
  <c r="I271" i="1"/>
  <c r="H272" i="1"/>
  <c r="H273" i="1"/>
  <c r="H274" i="1"/>
  <c r="I274" i="1"/>
  <c r="H275" i="1"/>
  <c r="I275" i="1"/>
  <c r="H276" i="1"/>
  <c r="I276" i="1"/>
  <c r="H277" i="1"/>
  <c r="I277" i="1"/>
  <c r="H279" i="1"/>
  <c r="I279" i="1"/>
  <c r="I247" i="1"/>
  <c r="H247" i="1"/>
  <c r="Q213" i="1"/>
  <c r="R213" i="1"/>
  <c r="Q214" i="1"/>
  <c r="R214" i="1"/>
  <c r="Q216" i="1"/>
  <c r="R216" i="1"/>
  <c r="Q217" i="1"/>
  <c r="R217" i="1"/>
  <c r="Q218" i="1"/>
  <c r="R218" i="1"/>
  <c r="Q219" i="1"/>
  <c r="R219" i="1"/>
  <c r="Q220" i="1"/>
  <c r="R220" i="1"/>
  <c r="Q221" i="1"/>
  <c r="R221" i="1"/>
  <c r="Q222" i="1"/>
  <c r="R222" i="1"/>
  <c r="Q223" i="1"/>
  <c r="R223" i="1"/>
  <c r="Q224" i="1"/>
  <c r="R224" i="1"/>
  <c r="Q225" i="1"/>
  <c r="R225" i="1"/>
  <c r="Q226" i="1"/>
  <c r="Q227" i="1"/>
  <c r="R227" i="1"/>
  <c r="Q228" i="1"/>
  <c r="R228" i="1"/>
  <c r="Q229" i="1"/>
  <c r="R229" i="1"/>
  <c r="Q230" i="1"/>
  <c r="R230" i="1"/>
  <c r="Q231" i="1"/>
  <c r="R231" i="1"/>
  <c r="Q232" i="1"/>
  <c r="R232" i="1"/>
  <c r="Q233" i="1"/>
  <c r="R233" i="1"/>
  <c r="Q234" i="1"/>
  <c r="Q235" i="1"/>
  <c r="R235" i="1"/>
  <c r="Q236" i="1"/>
  <c r="R236" i="1"/>
  <c r="Q237" i="1"/>
  <c r="R237" i="1"/>
  <c r="Q238" i="1"/>
  <c r="R238" i="1"/>
  <c r="Q239" i="1"/>
  <c r="R239" i="1"/>
  <c r="Q240" i="1"/>
  <c r="R240" i="1"/>
  <c r="Q241" i="1"/>
  <c r="R241" i="1"/>
  <c r="Q242" i="1"/>
  <c r="R242" i="1"/>
  <c r="Q243" i="1"/>
  <c r="R243" i="1"/>
  <c r="Q244" i="1"/>
  <c r="R244" i="1"/>
  <c r="R212" i="1"/>
  <c r="Q212" i="1"/>
  <c r="N178" i="1"/>
  <c r="O178" i="1"/>
  <c r="N179" i="1"/>
  <c r="O179" i="1"/>
  <c r="N180" i="1"/>
  <c r="O180" i="1"/>
  <c r="N181" i="1"/>
  <c r="O181" i="1"/>
  <c r="N182" i="1"/>
  <c r="O182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N191" i="1"/>
  <c r="N192" i="1"/>
  <c r="N193" i="1"/>
  <c r="O193" i="1"/>
  <c r="N194" i="1"/>
  <c r="O194" i="1"/>
  <c r="N195" i="1"/>
  <c r="O195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6" i="1"/>
  <c r="O206" i="1"/>
  <c r="N207" i="1"/>
  <c r="O207" i="1"/>
  <c r="N208" i="1"/>
  <c r="O208" i="1"/>
  <c r="N209" i="1"/>
  <c r="O209" i="1"/>
  <c r="O177" i="1"/>
  <c r="N177" i="1"/>
  <c r="AC143" i="1"/>
  <c r="AD143" i="1"/>
  <c r="AC144" i="1"/>
  <c r="AD144" i="1"/>
  <c r="AC145" i="1"/>
  <c r="AD145" i="1"/>
  <c r="AC146" i="1"/>
  <c r="AD146" i="1"/>
  <c r="AC147" i="1"/>
  <c r="AD147" i="1"/>
  <c r="AC148" i="1"/>
  <c r="AD148" i="1"/>
  <c r="AC149" i="1"/>
  <c r="AD149" i="1"/>
  <c r="AC150" i="1"/>
  <c r="AD150" i="1"/>
  <c r="AC151" i="1"/>
  <c r="AD151" i="1"/>
  <c r="AC152" i="1"/>
  <c r="AD152" i="1"/>
  <c r="AC153" i="1"/>
  <c r="AD153" i="1"/>
  <c r="AC154" i="1"/>
  <c r="AD154" i="1"/>
  <c r="AC155" i="1"/>
  <c r="AD155" i="1"/>
  <c r="AC156" i="1"/>
  <c r="AD156" i="1"/>
  <c r="AC157" i="1"/>
  <c r="AD157" i="1"/>
  <c r="AC158" i="1"/>
  <c r="AD158" i="1"/>
  <c r="AC159" i="1"/>
  <c r="AD159" i="1"/>
  <c r="AC160" i="1"/>
  <c r="AD160" i="1"/>
  <c r="AC161" i="1"/>
  <c r="AD161" i="1"/>
  <c r="AC162" i="1"/>
  <c r="AD162" i="1"/>
  <c r="AC163" i="1"/>
  <c r="AD163" i="1"/>
  <c r="AC164" i="1"/>
  <c r="AD164" i="1"/>
  <c r="AC165" i="1"/>
  <c r="AD165" i="1"/>
  <c r="AC166" i="1"/>
  <c r="AD166" i="1"/>
  <c r="AC167" i="1"/>
  <c r="AD167" i="1"/>
  <c r="AC168" i="1"/>
  <c r="AD168" i="1"/>
  <c r="AC169" i="1"/>
  <c r="AD169" i="1"/>
  <c r="AC170" i="1"/>
  <c r="AC171" i="1"/>
  <c r="AD171" i="1"/>
  <c r="AC172" i="1"/>
  <c r="AD172" i="1"/>
  <c r="AC173" i="1"/>
  <c r="AD173" i="1"/>
  <c r="AC174" i="1"/>
  <c r="AD174" i="1"/>
  <c r="AD142" i="1"/>
  <c r="AC142" i="1"/>
  <c r="T108" i="1"/>
  <c r="U108" i="1"/>
  <c r="T109" i="1"/>
  <c r="U109" i="1"/>
  <c r="T110" i="1"/>
  <c r="U110" i="1"/>
  <c r="T111" i="1"/>
  <c r="U111" i="1"/>
  <c r="T112" i="1"/>
  <c r="U112" i="1"/>
  <c r="T113" i="1"/>
  <c r="U113" i="1"/>
  <c r="T114" i="1"/>
  <c r="U114" i="1"/>
  <c r="T115" i="1"/>
  <c r="U115" i="1"/>
  <c r="T116" i="1"/>
  <c r="U116" i="1"/>
  <c r="T117" i="1"/>
  <c r="U117" i="1"/>
  <c r="T118" i="1"/>
  <c r="U118" i="1"/>
  <c r="T119" i="1"/>
  <c r="U119" i="1"/>
  <c r="T120" i="1"/>
  <c r="T121" i="1"/>
  <c r="U121" i="1"/>
  <c r="T122" i="1"/>
  <c r="U122" i="1"/>
  <c r="T123" i="1"/>
  <c r="U123" i="1"/>
  <c r="T124" i="1"/>
  <c r="U124" i="1"/>
  <c r="T125" i="1"/>
  <c r="U125" i="1"/>
  <c r="T127" i="1"/>
  <c r="U127" i="1"/>
  <c r="T128" i="1"/>
  <c r="U128" i="1"/>
  <c r="T129" i="1"/>
  <c r="U129" i="1"/>
  <c r="T130" i="1"/>
  <c r="U130" i="1"/>
  <c r="T131" i="1"/>
  <c r="U131" i="1"/>
  <c r="T132" i="1"/>
  <c r="U132" i="1"/>
  <c r="T133" i="1"/>
  <c r="U133" i="1"/>
  <c r="T134" i="1"/>
  <c r="U134" i="1"/>
  <c r="T135" i="1"/>
  <c r="T136" i="1"/>
  <c r="U136" i="1"/>
  <c r="T137" i="1"/>
  <c r="U137" i="1"/>
  <c r="T138" i="1"/>
  <c r="U138" i="1"/>
  <c r="T139" i="1"/>
  <c r="U139" i="1"/>
  <c r="U107" i="1"/>
  <c r="T107" i="1"/>
  <c r="W73" i="1"/>
  <c r="X73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X72" i="1"/>
  <c r="W72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Z52" i="1"/>
  <c r="AA52" i="1"/>
  <c r="Z53" i="1"/>
  <c r="AA53" i="1"/>
  <c r="Z54" i="1"/>
  <c r="AA54" i="1"/>
  <c r="Z55" i="1"/>
  <c r="AA55" i="1"/>
  <c r="Z56" i="1"/>
  <c r="AA56" i="1"/>
  <c r="Z57" i="1"/>
  <c r="AA57" i="1"/>
  <c r="Z58" i="1"/>
  <c r="AA58" i="1"/>
  <c r="Z59" i="1"/>
  <c r="AA59" i="1"/>
  <c r="Z60" i="1"/>
  <c r="AA60" i="1"/>
  <c r="Z61" i="1"/>
  <c r="AA61" i="1"/>
  <c r="Z63" i="1"/>
  <c r="AA63" i="1"/>
  <c r="Z64" i="1"/>
  <c r="AA64" i="1"/>
  <c r="Z65" i="1"/>
  <c r="AA65" i="1"/>
  <c r="Z66" i="1"/>
  <c r="AA66" i="1"/>
  <c r="Z67" i="1"/>
  <c r="AA67" i="1"/>
  <c r="Z68" i="1"/>
  <c r="AA68" i="1"/>
  <c r="Z69" i="1"/>
  <c r="AA69" i="1"/>
  <c r="AA37" i="1"/>
  <c r="Z37" i="1"/>
  <c r="K3" i="1"/>
  <c r="L3" i="1"/>
  <c r="K4" i="1"/>
  <c r="L4" i="1"/>
  <c r="K5" i="1"/>
  <c r="L5" i="1"/>
  <c r="K6" i="1"/>
  <c r="K7" i="1"/>
  <c r="L7" i="1"/>
  <c r="K9" i="1"/>
  <c r="L9" i="1"/>
  <c r="K10" i="1"/>
  <c r="L10" i="1"/>
  <c r="K11" i="1"/>
  <c r="L11" i="1"/>
  <c r="K12" i="1"/>
  <c r="L12" i="1"/>
  <c r="K13" i="1"/>
  <c r="K14" i="1"/>
  <c r="L14" i="1"/>
  <c r="K16" i="1"/>
  <c r="K18" i="1"/>
  <c r="K19" i="1"/>
  <c r="L19" i="1"/>
  <c r="K20" i="1"/>
  <c r="K21" i="1"/>
  <c r="K22" i="1"/>
  <c r="L22" i="1"/>
  <c r="K23" i="1"/>
  <c r="K24" i="1"/>
  <c r="L24" i="1"/>
  <c r="K25" i="1"/>
  <c r="K26" i="1"/>
  <c r="L26" i="1"/>
  <c r="K27" i="1"/>
  <c r="L27" i="1"/>
  <c r="K29" i="1"/>
  <c r="L29" i="1"/>
  <c r="K30" i="1"/>
  <c r="K31" i="1"/>
  <c r="L31" i="1"/>
  <c r="K32" i="1"/>
  <c r="L32" i="1"/>
  <c r="K33" i="1"/>
  <c r="K34" i="1"/>
  <c r="L34" i="1"/>
  <c r="L2" i="1"/>
  <c r="K2" i="1"/>
</calcChain>
</file>

<file path=xl/sharedStrings.xml><?xml version="1.0" encoding="utf-8"?>
<sst xmlns="http://schemas.openxmlformats.org/spreadsheetml/2006/main" count="4049" uniqueCount="144">
  <si>
    <t>1 sigma</t>
  </si>
  <si>
    <t>Mg</t>
  </si>
  <si>
    <t>Al</t>
  </si>
  <si>
    <t>Si</t>
  </si>
  <si>
    <t>Sc</t>
  </si>
  <si>
    <t>Ti</t>
  </si>
  <si>
    <t>V</t>
  </si>
  <si>
    <t>Cr</t>
  </si>
  <si>
    <t>Mn</t>
  </si>
  <si>
    <t>Co</t>
  </si>
  <si>
    <t>Ni</t>
  </si>
  <si>
    <t>Cu</t>
  </si>
  <si>
    <t>Zn</t>
  </si>
  <si>
    <t>Ga</t>
  </si>
  <si>
    <t>As</t>
  </si>
  <si>
    <t>Y</t>
  </si>
  <si>
    <t>Zr</t>
  </si>
  <si>
    <t>Nb</t>
  </si>
  <si>
    <t>Mo</t>
  </si>
  <si>
    <t>Ag</t>
  </si>
  <si>
    <t>Cd</t>
  </si>
  <si>
    <t>In</t>
  </si>
  <si>
    <t>Sn</t>
  </si>
  <si>
    <t>Sb</t>
  </si>
  <si>
    <t>La</t>
  </si>
  <si>
    <t>Ce</t>
  </si>
  <si>
    <t>Nd</t>
  </si>
  <si>
    <t>Hf</t>
  </si>
  <si>
    <t>W</t>
  </si>
  <si>
    <t>Au</t>
  </si>
  <si>
    <t>Pb</t>
  </si>
  <si>
    <t>Bi</t>
  </si>
  <si>
    <t>Th</t>
  </si>
  <si>
    <t>U</t>
  </si>
  <si>
    <t>ST1-1</t>
  </si>
  <si>
    <t>ST1-2</t>
  </si>
  <si>
    <t>ST1-3</t>
  </si>
  <si>
    <t>312-1</t>
  </si>
  <si>
    <t>312-2</t>
  </si>
  <si>
    <t>OS1-1</t>
  </si>
  <si>
    <t>OS1-2</t>
  </si>
  <si>
    <t>OS1-3</t>
  </si>
  <si>
    <t>OS1-4</t>
  </si>
  <si>
    <t>OS1-5</t>
  </si>
  <si>
    <t>OS1-6</t>
  </si>
  <si>
    <t>OS1-7</t>
  </si>
  <si>
    <t>OS1-8</t>
  </si>
  <si>
    <t>N/A</t>
  </si>
  <si>
    <t>ME-1</t>
  </si>
  <si>
    <t>ME-2</t>
  </si>
  <si>
    <t>ME-3</t>
  </si>
  <si>
    <t>ME-4</t>
  </si>
  <si>
    <t>ME-5</t>
  </si>
  <si>
    <t>ME-6</t>
  </si>
  <si>
    <t>291-1</t>
  </si>
  <si>
    <t>291-2</t>
  </si>
  <si>
    <t>291-3</t>
  </si>
  <si>
    <t>291-4</t>
  </si>
  <si>
    <t>291-5</t>
  </si>
  <si>
    <t>291-6</t>
  </si>
  <si>
    <t>262-1</t>
  </si>
  <si>
    <t>262-2</t>
  </si>
  <si>
    <t>262-3</t>
  </si>
  <si>
    <t>262-4</t>
  </si>
  <si>
    <t>262-5</t>
  </si>
  <si>
    <t>262-6</t>
  </si>
  <si>
    <t>262-7</t>
  </si>
  <si>
    <t>262-8</t>
  </si>
  <si>
    <t>262-9</t>
  </si>
  <si>
    <t>204-1</t>
  </si>
  <si>
    <t>204-2</t>
  </si>
  <si>
    <t>204-3</t>
  </si>
  <si>
    <t>204-4</t>
  </si>
  <si>
    <t>168-2</t>
  </si>
  <si>
    <t>168-1</t>
  </si>
  <si>
    <t>168-3</t>
  </si>
  <si>
    <t>168-4</t>
  </si>
  <si>
    <t>168-5</t>
  </si>
  <si>
    <t>222-1</t>
  </si>
  <si>
    <t>222-2</t>
  </si>
  <si>
    <t>222-3</t>
  </si>
  <si>
    <t>222-4</t>
  </si>
  <si>
    <t>222-5</t>
  </si>
  <si>
    <t>222-6</t>
  </si>
  <si>
    <t>161-1</t>
  </si>
  <si>
    <t>161-2</t>
  </si>
  <si>
    <t>161-3</t>
  </si>
  <si>
    <t>338-1</t>
  </si>
  <si>
    <t>338-3</t>
  </si>
  <si>
    <t>338-2</t>
  </si>
  <si>
    <t>LCD106-1</t>
  </si>
  <si>
    <t>LCD106-2</t>
  </si>
  <si>
    <t>LCD106-3</t>
  </si>
  <si>
    <t>LCD13-1</t>
  </si>
  <si>
    <t>LCD13-2</t>
  </si>
  <si>
    <t>LCD13-3</t>
  </si>
  <si>
    <t>LCD13-4</t>
  </si>
  <si>
    <t>LCD13-5</t>
  </si>
  <si>
    <t>1714-1</t>
  </si>
  <si>
    <t>1714-2</t>
  </si>
  <si>
    <t>1714-3</t>
  </si>
  <si>
    <t>1714-4</t>
  </si>
  <si>
    <t>1714-5</t>
  </si>
  <si>
    <t>1714-6</t>
  </si>
  <si>
    <t>1714-7</t>
  </si>
  <si>
    <t>1714-8</t>
  </si>
  <si>
    <t>217-1</t>
  </si>
  <si>
    <t>217-2</t>
  </si>
  <si>
    <t>217-3</t>
  </si>
  <si>
    <t>217-4</t>
  </si>
  <si>
    <t>217-5</t>
  </si>
  <si>
    <t>217-6</t>
  </si>
  <si>
    <t>217-7</t>
  </si>
  <si>
    <t>217-8</t>
  </si>
  <si>
    <t>217-9</t>
  </si>
  <si>
    <t>217-10</t>
  </si>
  <si>
    <t>217-11</t>
  </si>
  <si>
    <t>217-12</t>
  </si>
  <si>
    <t>243-1</t>
  </si>
  <si>
    <t>243-2</t>
  </si>
  <si>
    <t>243-3</t>
  </si>
  <si>
    <t>243-4</t>
  </si>
  <si>
    <t>243-5</t>
  </si>
  <si>
    <t>243-6</t>
  </si>
  <si>
    <t>243-7</t>
  </si>
  <si>
    <t>243-8</t>
  </si>
  <si>
    <t>243-9</t>
  </si>
  <si>
    <t>ME-7</t>
  </si>
  <si>
    <t>-</t>
  </si>
  <si>
    <t>MDL</t>
  </si>
  <si>
    <t>LCD106-4</t>
  </si>
  <si>
    <t>bd</t>
  </si>
  <si>
    <t>Mean</t>
  </si>
  <si>
    <t>Std dev</t>
  </si>
  <si>
    <t>254-1</t>
  </si>
  <si>
    <t>254-2</t>
  </si>
  <si>
    <t>254-3</t>
  </si>
  <si>
    <t>254-4</t>
  </si>
  <si>
    <t>254-5</t>
  </si>
  <si>
    <t>254-6</t>
  </si>
  <si>
    <t>254-7</t>
  </si>
  <si>
    <t>254-8</t>
  </si>
  <si>
    <t>254-9</t>
  </si>
  <si>
    <t>254-10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</si>
</sst>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2" x14ac:knownFonts="1">
    <font>
      <sz val="10"/>
      <name val="Arial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72" fontId="0" fillId="0" borderId="0" xfId="0" applyNumberFormat="1" applyFill="1" applyBorder="1" applyAlignment="1">
      <alignment horizontal="center"/>
    </xf>
    <xf numFmtId="172" fontId="0" fillId="0" borderId="1" xfId="0" applyNumberForma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72" fontId="0" fillId="0" borderId="4" xfId="0" applyNumberFormat="1" applyFill="1" applyBorder="1" applyAlignment="1">
      <alignment horizontal="center"/>
    </xf>
    <xf numFmtId="172" fontId="0" fillId="0" borderId="5" xfId="0" applyNumberForma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72" fontId="0" fillId="0" borderId="7" xfId="0" applyNumberFormat="1" applyFill="1" applyBorder="1" applyAlignment="1">
      <alignment horizontal="center"/>
    </xf>
    <xf numFmtId="172" fontId="0" fillId="0" borderId="8" xfId="0" applyNumberFormat="1" applyFill="1" applyBorder="1" applyAlignment="1">
      <alignment horizontal="center"/>
    </xf>
    <xf numFmtId="0" fontId="0" fillId="0" borderId="7" xfId="0" applyFill="1" applyBorder="1" applyAlignment="1"/>
    <xf numFmtId="0" fontId="0" fillId="0" borderId="8" xfId="0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0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594"/>
  <sheetViews>
    <sheetView tabSelected="1" topLeftCell="E1" zoomScaleNormal="100" zoomScaleSheetLayoutView="25" workbookViewId="0">
      <selection activeCell="AC43" sqref="AC43"/>
    </sheetView>
  </sheetViews>
  <sheetFormatPr defaultRowHeight="13.2" x14ac:dyDescent="0.25"/>
  <cols>
    <col min="1" max="1" width="4.109375" customWidth="1"/>
    <col min="2" max="2" width="7.5546875" customWidth="1"/>
    <col min="3" max="3" width="8.88671875" customWidth="1"/>
    <col min="4" max="4" width="7.109375" customWidth="1"/>
    <col min="5" max="5" width="7.6640625" customWidth="1"/>
    <col min="6" max="6" width="8.88671875" customWidth="1"/>
    <col min="7" max="7" width="7.109375" customWidth="1"/>
    <col min="8" max="8" width="7.5546875" customWidth="1"/>
    <col min="9" max="9" width="8.88671875" customWidth="1"/>
    <col min="10" max="10" width="7.109375" customWidth="1"/>
    <col min="11" max="11" width="7.5546875" customWidth="1"/>
    <col min="12" max="12" width="8.88671875" customWidth="1"/>
    <col min="13" max="13" width="7.109375" customWidth="1"/>
    <col min="14" max="14" width="7.5546875" customWidth="1"/>
    <col min="15" max="15" width="8.88671875" customWidth="1"/>
    <col min="16" max="16" width="7.109375" customWidth="1"/>
    <col min="17" max="17" width="7.5546875" customWidth="1"/>
    <col min="18" max="18" width="8.88671875" customWidth="1"/>
    <col min="19" max="19" width="7.109375" customWidth="1"/>
    <col min="20" max="20" width="7.5546875" customWidth="1"/>
    <col min="21" max="21" width="8.88671875" customWidth="1"/>
    <col min="22" max="22" width="7.109375" customWidth="1"/>
    <col min="23" max="23" width="7.5546875" customWidth="1"/>
    <col min="24" max="24" width="8.88671875" customWidth="1"/>
    <col min="25" max="25" width="7.109375" customWidth="1"/>
    <col min="26" max="26" width="7.5546875" customWidth="1"/>
    <col min="27" max="27" width="8.88671875" customWidth="1"/>
    <col min="28" max="28" width="7.109375" customWidth="1"/>
    <col min="29" max="29" width="7.6640625" customWidth="1"/>
    <col min="30" max="30" width="8.88671875" customWidth="1"/>
    <col min="31" max="31" width="7.109375" customWidth="1"/>
    <col min="32" max="32" width="7.5546875" customWidth="1"/>
    <col min="33" max="33" width="8.88671875" customWidth="1"/>
    <col min="34" max="34" width="7.109375" customWidth="1"/>
    <col min="35" max="35" width="7.6640625" customWidth="1"/>
    <col min="36" max="36" width="8.88671875" customWidth="1"/>
    <col min="37" max="37" width="7.109375" customWidth="1"/>
    <col min="38" max="38" width="9.88671875" bestFit="1" customWidth="1"/>
    <col min="39" max="39" width="9.88671875" customWidth="1"/>
    <col min="40" max="40" width="9.88671875" bestFit="1" customWidth="1"/>
    <col min="41" max="41" width="9.88671875" customWidth="1"/>
    <col min="42" max="42" width="9.88671875" bestFit="1" customWidth="1"/>
    <col min="43" max="43" width="9.88671875" customWidth="1"/>
    <col min="44" max="44" width="9.88671875" bestFit="1" customWidth="1"/>
    <col min="45" max="45" width="9.88671875" customWidth="1"/>
    <col min="46" max="46" width="6.33203125" customWidth="1"/>
    <col min="47" max="47" width="10.5546875" bestFit="1" customWidth="1"/>
    <col min="48" max="48" width="10.5546875" customWidth="1"/>
    <col min="49" max="49" width="10.5546875" bestFit="1" customWidth="1"/>
    <col min="50" max="50" width="10.5546875" customWidth="1"/>
    <col min="51" max="51" width="10.5546875" bestFit="1" customWidth="1"/>
    <col min="52" max="52" width="10.5546875" customWidth="1"/>
    <col min="53" max="53" width="10.44140625" bestFit="1" customWidth="1"/>
    <col min="54" max="54" width="10.44140625" customWidth="1"/>
    <col min="55" max="55" width="10.44140625" bestFit="1" customWidth="1"/>
    <col min="56" max="56" width="10.44140625" customWidth="1"/>
    <col min="57" max="57" width="10.5546875" bestFit="1" customWidth="1"/>
    <col min="58" max="58" width="10.5546875" customWidth="1"/>
    <col min="59" max="59" width="9.88671875" bestFit="1" customWidth="1"/>
    <col min="60" max="60" width="9.88671875" customWidth="1"/>
    <col min="61" max="61" width="10.5546875" bestFit="1" customWidth="1"/>
    <col min="62" max="62" width="10.5546875" customWidth="1"/>
    <col min="63" max="63" width="10.44140625" bestFit="1" customWidth="1"/>
    <col min="64" max="64" width="10.44140625" customWidth="1"/>
    <col min="65" max="65" width="6.33203125" customWidth="1"/>
    <col min="66" max="66" width="10.5546875" bestFit="1" customWidth="1"/>
    <col min="67" max="67" width="10.5546875" customWidth="1"/>
    <col min="68" max="68" width="10.5546875" bestFit="1" customWidth="1"/>
    <col min="69" max="69" width="10.5546875" customWidth="1"/>
    <col min="70" max="70" width="10.5546875" bestFit="1" customWidth="1"/>
    <col min="71" max="71" width="10.5546875" customWidth="1"/>
    <col min="72" max="72" width="10.5546875" bestFit="1" customWidth="1"/>
    <col min="73" max="73" width="10.5546875" customWidth="1"/>
    <col min="74" max="74" width="6.33203125" customWidth="1"/>
    <col min="75" max="75" width="9.33203125" bestFit="1" customWidth="1"/>
    <col min="76" max="76" width="9.33203125" customWidth="1"/>
    <col min="77" max="77" width="9.33203125" bestFit="1" customWidth="1"/>
    <col min="78" max="78" width="9.33203125" customWidth="1"/>
    <col min="79" max="79" width="9.33203125" bestFit="1" customWidth="1"/>
    <col min="80" max="80" width="9.33203125" customWidth="1"/>
    <col min="81" max="81" width="9.33203125" bestFit="1" customWidth="1"/>
    <col min="82" max="82" width="9.33203125" customWidth="1"/>
    <col min="83" max="83" width="9.33203125" bestFit="1" customWidth="1"/>
    <col min="84" max="84" width="9.33203125" customWidth="1"/>
    <col min="85" max="85" width="6.33203125" customWidth="1"/>
    <col min="86" max="86" width="9.88671875" bestFit="1" customWidth="1"/>
    <col min="87" max="87" width="9.88671875" customWidth="1"/>
    <col min="88" max="88" width="9.88671875" bestFit="1" customWidth="1"/>
    <col min="89" max="89" width="9.88671875" customWidth="1"/>
    <col min="90" max="90" width="6.33203125" customWidth="1"/>
    <col min="91" max="91" width="9.88671875" bestFit="1" customWidth="1"/>
    <col min="92" max="92" width="9.88671875" customWidth="1"/>
    <col min="93" max="93" width="9.88671875" bestFit="1" customWidth="1"/>
    <col min="94" max="94" width="9.88671875" customWidth="1"/>
    <col min="95" max="95" width="9.88671875" bestFit="1" customWidth="1"/>
    <col min="96" max="96" width="9.88671875" customWidth="1"/>
    <col min="97" max="97" width="9.88671875" bestFit="1" customWidth="1"/>
    <col min="98" max="98" width="9.88671875" customWidth="1"/>
    <col min="99" max="99" width="9.88671875" bestFit="1" customWidth="1"/>
    <col min="100" max="100" width="9.88671875" customWidth="1"/>
    <col min="101" max="101" width="9.88671875" bestFit="1" customWidth="1"/>
    <col min="102" max="102" width="9.88671875" customWidth="1"/>
    <col min="103" max="103" width="6.33203125" customWidth="1"/>
    <col min="104" max="104" width="9.88671875" bestFit="1" customWidth="1"/>
    <col min="105" max="105" width="9.88671875" customWidth="1"/>
    <col min="106" max="106" width="9.88671875" bestFit="1" customWidth="1"/>
    <col min="107" max="107" width="9.88671875" customWidth="1"/>
    <col min="108" max="108" width="9.88671875" bestFit="1" customWidth="1"/>
    <col min="109" max="109" width="9.88671875" customWidth="1"/>
    <col min="110" max="110" width="6.33203125" customWidth="1"/>
    <col min="111" max="111" width="9.88671875" bestFit="1" customWidth="1"/>
    <col min="112" max="112" width="9.88671875" customWidth="1"/>
    <col min="113" max="113" width="9.88671875" bestFit="1" customWidth="1"/>
    <col min="114" max="114" width="9.88671875" customWidth="1"/>
    <col min="115" max="115" width="9.88671875" bestFit="1" customWidth="1"/>
    <col min="116" max="116" width="9.88671875" customWidth="1"/>
    <col min="117" max="117" width="9.88671875" bestFit="1" customWidth="1"/>
    <col min="118" max="118" width="9.88671875" customWidth="1"/>
    <col min="119" max="119" width="9.88671875" bestFit="1" customWidth="1"/>
    <col min="120" max="120" width="9.88671875" customWidth="1"/>
    <col min="121" max="121" width="9.88671875" bestFit="1" customWidth="1"/>
    <col min="122" max="122" width="9.88671875" customWidth="1"/>
    <col min="123" max="123" width="9.88671875" bestFit="1" customWidth="1"/>
    <col min="124" max="124" width="9.88671875" customWidth="1"/>
    <col min="125" max="125" width="9.88671875" bestFit="1" customWidth="1"/>
    <col min="126" max="126" width="9.88671875" customWidth="1"/>
    <col min="127" max="127" width="9.88671875" bestFit="1" customWidth="1"/>
    <col min="128" max="128" width="9.88671875" customWidth="1"/>
    <col min="129" max="129" width="9.88671875" bestFit="1" customWidth="1"/>
    <col min="130" max="130" width="9.88671875" customWidth="1"/>
    <col min="131" max="131" width="6.33203125" customWidth="1"/>
    <col min="132" max="132" width="9.88671875" bestFit="1" customWidth="1"/>
    <col min="133" max="133" width="9.88671875" customWidth="1"/>
    <col min="134" max="134" width="9.88671875" bestFit="1" customWidth="1"/>
    <col min="135" max="135" width="9.88671875" customWidth="1"/>
    <col min="136" max="136" width="9.6640625" bestFit="1" customWidth="1"/>
    <col min="137" max="137" width="9.6640625" customWidth="1"/>
    <col min="138" max="138" width="6.33203125" customWidth="1"/>
    <col min="139" max="139" width="10.33203125" bestFit="1" customWidth="1"/>
    <col min="140" max="140" width="10.33203125" customWidth="1"/>
    <col min="141" max="141" width="10.33203125" bestFit="1" customWidth="1"/>
    <col min="142" max="142" width="10.33203125" customWidth="1"/>
    <col min="143" max="143" width="10.33203125" bestFit="1" customWidth="1"/>
    <col min="144" max="144" width="10.33203125" customWidth="1"/>
    <col min="145" max="145" width="10.33203125" bestFit="1" customWidth="1"/>
    <col min="146" max="146" width="10.33203125" customWidth="1"/>
    <col min="147" max="147" width="6.33203125" customWidth="1"/>
    <col min="148" max="148" width="9.33203125" bestFit="1" customWidth="1"/>
    <col min="149" max="149" width="9.33203125" customWidth="1"/>
    <col min="150" max="150" width="9.33203125" bestFit="1" customWidth="1"/>
    <col min="151" max="151" width="9.33203125" customWidth="1"/>
    <col min="152" max="152" width="9.33203125" bestFit="1" customWidth="1"/>
    <col min="153" max="153" width="9.33203125" customWidth="1"/>
    <col min="154" max="154" width="9.33203125" bestFit="1" customWidth="1"/>
    <col min="155" max="155" width="9.33203125" customWidth="1"/>
    <col min="156" max="156" width="9.33203125" bestFit="1" customWidth="1"/>
    <col min="157" max="157" width="9.33203125" customWidth="1"/>
    <col min="158" max="158" width="6.33203125" customWidth="1"/>
    <col min="159" max="159" width="9.6640625" bestFit="1" customWidth="1"/>
    <col min="160" max="160" width="9.6640625" customWidth="1"/>
    <col min="161" max="161" width="9.6640625" bestFit="1" customWidth="1"/>
    <col min="162" max="162" width="9.6640625" customWidth="1"/>
    <col min="163" max="163" width="9.6640625" bestFit="1" customWidth="1"/>
    <col min="164" max="164" width="9.6640625" customWidth="1"/>
    <col min="165" max="165" width="9.6640625" bestFit="1" customWidth="1"/>
    <col min="166" max="166" width="9.6640625" customWidth="1"/>
    <col min="167" max="167" width="9.6640625" bestFit="1" customWidth="1"/>
    <col min="168" max="168" width="9.6640625" customWidth="1"/>
    <col min="169" max="169" width="9.6640625" bestFit="1" customWidth="1"/>
    <col min="170" max="170" width="9.6640625" customWidth="1"/>
    <col min="171" max="171" width="9.6640625" bestFit="1" customWidth="1"/>
    <col min="172" max="172" width="9.6640625" customWidth="1"/>
    <col min="173" max="173" width="9.6640625" bestFit="1" customWidth="1"/>
    <col min="174" max="174" width="9.6640625" customWidth="1"/>
    <col min="175" max="175" width="6.33203125" customWidth="1"/>
    <col min="176" max="176" width="9.88671875" bestFit="1" customWidth="1"/>
    <col min="177" max="177" width="9.88671875" customWidth="1"/>
    <col min="178" max="178" width="9.88671875" bestFit="1" customWidth="1"/>
    <col min="179" max="179" width="9.88671875" customWidth="1"/>
    <col min="180" max="180" width="9.88671875" bestFit="1" customWidth="1"/>
    <col min="181" max="181" width="9.88671875" customWidth="1"/>
    <col min="182" max="182" width="9.88671875" bestFit="1" customWidth="1"/>
    <col min="183" max="183" width="9.88671875" customWidth="1"/>
    <col min="184" max="184" width="9.88671875" bestFit="1" customWidth="1"/>
    <col min="185" max="185" width="9.88671875" customWidth="1"/>
    <col min="186" max="186" width="9.88671875" bestFit="1" customWidth="1"/>
    <col min="187" max="187" width="9.88671875" customWidth="1"/>
    <col min="188" max="188" width="9.88671875" bestFit="1" customWidth="1"/>
    <col min="189" max="189" width="9.88671875" customWidth="1"/>
    <col min="190" max="190" width="9.88671875" bestFit="1" customWidth="1"/>
    <col min="191" max="191" width="9.88671875" customWidth="1"/>
    <col min="192" max="192" width="9.88671875" bestFit="1" customWidth="1"/>
    <col min="193" max="193" width="9.88671875" customWidth="1"/>
    <col min="194" max="194" width="9.88671875" bestFit="1" customWidth="1"/>
    <col min="195" max="195" width="9.88671875" customWidth="1"/>
    <col min="196" max="196" width="9.88671875" bestFit="1" customWidth="1"/>
    <col min="197" max="197" width="9.88671875" customWidth="1"/>
    <col min="198" max="198" width="9.88671875" bestFit="1" customWidth="1"/>
    <col min="199" max="199" width="9.88671875" customWidth="1"/>
    <col min="200" max="200" width="6.33203125" customWidth="1"/>
    <col min="201" max="201" width="9.88671875" bestFit="1" customWidth="1"/>
    <col min="202" max="202" width="9.88671875" customWidth="1"/>
    <col min="203" max="203" width="9.88671875" bestFit="1" customWidth="1"/>
    <col min="204" max="204" width="9.88671875" customWidth="1"/>
    <col min="205" max="205" width="9.88671875" bestFit="1" customWidth="1"/>
    <col min="206" max="206" width="9.88671875" customWidth="1"/>
    <col min="207" max="207" width="9.88671875" bestFit="1" customWidth="1"/>
    <col min="208" max="208" width="9.88671875" customWidth="1"/>
    <col min="209" max="209" width="9.88671875" bestFit="1" customWidth="1"/>
    <col min="210" max="210" width="9.88671875" customWidth="1"/>
    <col min="211" max="211" width="9.88671875" bestFit="1" customWidth="1"/>
    <col min="212" max="212" width="9.88671875" customWidth="1"/>
    <col min="213" max="213" width="9.88671875" bestFit="1" customWidth="1"/>
    <col min="214" max="214" width="9.88671875" customWidth="1"/>
    <col min="215" max="215" width="9.88671875" bestFit="1" customWidth="1"/>
    <col min="216" max="216" width="9.88671875" customWidth="1"/>
    <col min="217" max="217" width="9.88671875" bestFit="1" customWidth="1"/>
  </cols>
  <sheetData>
    <row r="1" spans="1:12" x14ac:dyDescent="0.25">
      <c r="A1" s="11"/>
      <c r="B1" s="3" t="s">
        <v>34</v>
      </c>
      <c r="C1" s="3" t="s">
        <v>0</v>
      </c>
      <c r="D1" s="3" t="s">
        <v>129</v>
      </c>
      <c r="E1" s="3" t="s">
        <v>35</v>
      </c>
      <c r="F1" s="3" t="s">
        <v>0</v>
      </c>
      <c r="G1" s="3" t="s">
        <v>129</v>
      </c>
      <c r="H1" s="3" t="s">
        <v>36</v>
      </c>
      <c r="I1" s="3" t="s">
        <v>0</v>
      </c>
      <c r="J1" s="3" t="s">
        <v>129</v>
      </c>
      <c r="K1" s="11" t="s">
        <v>132</v>
      </c>
      <c r="L1" s="8" t="s">
        <v>133</v>
      </c>
    </row>
    <row r="2" spans="1:12" x14ac:dyDescent="0.25">
      <c r="A2" s="14" t="s">
        <v>1</v>
      </c>
      <c r="B2" s="4">
        <v>198.05</v>
      </c>
      <c r="C2" s="4">
        <v>26.8</v>
      </c>
      <c r="D2" s="4">
        <v>1.42</v>
      </c>
      <c r="E2" s="4">
        <v>667.76</v>
      </c>
      <c r="F2" s="4">
        <v>91.49</v>
      </c>
      <c r="G2" s="4">
        <v>10.72</v>
      </c>
      <c r="H2" s="4">
        <v>165.01</v>
      </c>
      <c r="I2" s="4">
        <v>22.92</v>
      </c>
      <c r="J2" s="4">
        <v>1.07</v>
      </c>
      <c r="K2" s="12">
        <f>AVERAGE(B2,E2,H2)</f>
        <v>343.60666666666663</v>
      </c>
      <c r="L2" s="9">
        <f>STDEV(B2,E2,H2)</f>
        <v>281.21068264440692</v>
      </c>
    </row>
    <row r="3" spans="1:12" x14ac:dyDescent="0.25">
      <c r="A3" s="14" t="s">
        <v>2</v>
      </c>
      <c r="B3" s="4">
        <v>917.59</v>
      </c>
      <c r="C3" s="4">
        <v>81.150000000000006</v>
      </c>
      <c r="D3" s="4">
        <v>1.94</v>
      </c>
      <c r="E3" s="4">
        <v>844.53</v>
      </c>
      <c r="F3" s="4">
        <v>75.78</v>
      </c>
      <c r="G3" s="4">
        <v>9.1300000000000008</v>
      </c>
      <c r="H3" s="4">
        <v>846.92</v>
      </c>
      <c r="I3" s="4">
        <v>76.72</v>
      </c>
      <c r="J3" s="4">
        <v>1.61</v>
      </c>
      <c r="K3" s="12">
        <f t="shared" ref="K3:K34" si="0">AVERAGE(B3,E3,H3)</f>
        <v>869.68</v>
      </c>
      <c r="L3" s="9">
        <f t="shared" ref="L3:L34" si="1">STDEV(B3,E3,H3)</f>
        <v>41.508482265676776</v>
      </c>
    </row>
    <row r="4" spans="1:12" x14ac:dyDescent="0.25">
      <c r="A4" s="14" t="s">
        <v>3</v>
      </c>
      <c r="B4" s="4">
        <v>6581.83</v>
      </c>
      <c r="C4" s="4">
        <v>653.57000000000005</v>
      </c>
      <c r="D4" s="4">
        <v>559.16999999999996</v>
      </c>
      <c r="E4" s="4" t="s">
        <v>131</v>
      </c>
      <c r="F4" s="4" t="s">
        <v>128</v>
      </c>
      <c r="G4" s="4" t="s">
        <v>128</v>
      </c>
      <c r="H4" s="4">
        <v>2658.65</v>
      </c>
      <c r="I4" s="4">
        <v>298.86</v>
      </c>
      <c r="J4" s="4">
        <v>471.44</v>
      </c>
      <c r="K4" s="12">
        <f t="shared" si="0"/>
        <v>4620.24</v>
      </c>
      <c r="L4" s="9">
        <f t="shared" si="1"/>
        <v>2774.1071818154405</v>
      </c>
    </row>
    <row r="5" spans="1:12" x14ac:dyDescent="0.25">
      <c r="A5" s="14" t="s">
        <v>4</v>
      </c>
      <c r="B5" s="4">
        <v>6.85</v>
      </c>
      <c r="C5" s="4">
        <v>1.77</v>
      </c>
      <c r="D5" s="4">
        <v>3.07</v>
      </c>
      <c r="E5" s="4">
        <v>6.51</v>
      </c>
      <c r="F5" s="4">
        <v>1.33</v>
      </c>
      <c r="G5" s="4">
        <v>2.83</v>
      </c>
      <c r="H5" s="4">
        <v>8.98</v>
      </c>
      <c r="I5" s="4">
        <v>1.23</v>
      </c>
      <c r="J5" s="4">
        <v>2.41</v>
      </c>
      <c r="K5" s="12">
        <f t="shared" si="0"/>
        <v>7.4466666666666663</v>
      </c>
      <c r="L5" s="9">
        <f t="shared" si="1"/>
        <v>1.3387431917038191</v>
      </c>
    </row>
    <row r="6" spans="1:12" x14ac:dyDescent="0.25">
      <c r="A6" s="14" t="s">
        <v>5</v>
      </c>
      <c r="B6" s="4" t="s">
        <v>131</v>
      </c>
      <c r="C6" s="4" t="s">
        <v>128</v>
      </c>
      <c r="D6" s="4" t="s">
        <v>128</v>
      </c>
      <c r="E6" s="4" t="s">
        <v>131</v>
      </c>
      <c r="F6" s="4" t="s">
        <v>128</v>
      </c>
      <c r="G6" s="4" t="s">
        <v>128</v>
      </c>
      <c r="H6" s="4">
        <v>13.55</v>
      </c>
      <c r="I6" s="4">
        <v>3.82</v>
      </c>
      <c r="J6" s="4">
        <v>8.19</v>
      </c>
      <c r="K6" s="12">
        <f t="shared" si="0"/>
        <v>13.55</v>
      </c>
      <c r="L6" s="9" t="s">
        <v>128</v>
      </c>
    </row>
    <row r="7" spans="1:12" x14ac:dyDescent="0.25">
      <c r="A7" s="14" t="s">
        <v>6</v>
      </c>
      <c r="B7" s="4">
        <v>98.14</v>
      </c>
      <c r="C7" s="4">
        <v>12.72</v>
      </c>
      <c r="D7" s="4">
        <v>0.89</v>
      </c>
      <c r="E7" s="4">
        <v>86.82</v>
      </c>
      <c r="F7" s="4">
        <v>11.34</v>
      </c>
      <c r="G7" s="4">
        <v>1.44</v>
      </c>
      <c r="H7" s="4">
        <v>109.49</v>
      </c>
      <c r="I7" s="4">
        <v>14.41</v>
      </c>
      <c r="J7" s="4">
        <v>0.56200000000000006</v>
      </c>
      <c r="K7" s="12">
        <f t="shared" si="0"/>
        <v>98.149999999999991</v>
      </c>
      <c r="L7" s="9">
        <f t="shared" si="1"/>
        <v>11.335003308336526</v>
      </c>
    </row>
    <row r="8" spans="1:12" x14ac:dyDescent="0.25">
      <c r="A8" s="14" t="s">
        <v>7</v>
      </c>
      <c r="B8" s="4" t="s">
        <v>131</v>
      </c>
      <c r="C8" s="4" t="s">
        <v>128</v>
      </c>
      <c r="D8" s="4" t="s">
        <v>128</v>
      </c>
      <c r="E8" s="4" t="s">
        <v>131</v>
      </c>
      <c r="F8" s="4" t="s">
        <v>128</v>
      </c>
      <c r="G8" s="4" t="s">
        <v>128</v>
      </c>
      <c r="H8" s="4" t="s">
        <v>131</v>
      </c>
      <c r="I8" s="4" t="s">
        <v>128</v>
      </c>
      <c r="J8" s="4" t="s">
        <v>128</v>
      </c>
      <c r="K8" s="12" t="s">
        <v>128</v>
      </c>
      <c r="L8" s="9" t="s">
        <v>128</v>
      </c>
    </row>
    <row r="9" spans="1:12" x14ac:dyDescent="0.25">
      <c r="A9" s="14" t="s">
        <v>8</v>
      </c>
      <c r="B9" s="4">
        <v>146.11000000000001</v>
      </c>
      <c r="C9" s="4">
        <v>23.19</v>
      </c>
      <c r="D9" s="4">
        <v>2.65</v>
      </c>
      <c r="E9" s="4">
        <v>153.43</v>
      </c>
      <c r="F9" s="4">
        <v>24.65</v>
      </c>
      <c r="G9" s="4">
        <v>3.25</v>
      </c>
      <c r="H9" s="4">
        <v>166.78</v>
      </c>
      <c r="I9" s="4">
        <v>27.07</v>
      </c>
      <c r="J9" s="4">
        <v>2.77</v>
      </c>
      <c r="K9" s="12">
        <f t="shared" si="0"/>
        <v>155.44000000000003</v>
      </c>
      <c r="L9" s="9">
        <f t="shared" si="1"/>
        <v>10.480567732713713</v>
      </c>
    </row>
    <row r="10" spans="1:12" x14ac:dyDescent="0.25">
      <c r="A10" s="14" t="s">
        <v>9</v>
      </c>
      <c r="B10" s="4">
        <v>25.48</v>
      </c>
      <c r="C10" s="4">
        <v>4.33</v>
      </c>
      <c r="D10" s="4">
        <v>29.89</v>
      </c>
      <c r="E10" s="4" t="s">
        <v>131</v>
      </c>
      <c r="F10" s="4" t="s">
        <v>128</v>
      </c>
      <c r="G10" s="4" t="s">
        <v>128</v>
      </c>
      <c r="H10" s="4">
        <v>66.38</v>
      </c>
      <c r="I10" s="4">
        <v>11.2</v>
      </c>
      <c r="J10" s="4">
        <v>23.68</v>
      </c>
      <c r="K10" s="12">
        <f t="shared" si="0"/>
        <v>45.93</v>
      </c>
      <c r="L10" s="9">
        <f t="shared" si="1"/>
        <v>28.92066735052979</v>
      </c>
    </row>
    <row r="11" spans="1:12" x14ac:dyDescent="0.25">
      <c r="A11" s="14" t="s">
        <v>10</v>
      </c>
      <c r="B11" s="4">
        <v>58.99</v>
      </c>
      <c r="C11" s="4">
        <v>9.48</v>
      </c>
      <c r="D11" s="4">
        <v>2.4700000000000002</v>
      </c>
      <c r="E11" s="4">
        <v>42.97</v>
      </c>
      <c r="F11" s="4">
        <v>7.27</v>
      </c>
      <c r="G11" s="4">
        <v>6.97</v>
      </c>
      <c r="H11" s="4">
        <v>101.2</v>
      </c>
      <c r="I11" s="4">
        <v>15.46</v>
      </c>
      <c r="J11" s="4">
        <v>2.27</v>
      </c>
      <c r="K11" s="12">
        <f t="shared" si="0"/>
        <v>67.720000000000013</v>
      </c>
      <c r="L11" s="9">
        <f t="shared" si="1"/>
        <v>30.080606709306892</v>
      </c>
    </row>
    <row r="12" spans="1:12" x14ac:dyDescent="0.25">
      <c r="A12" s="14" t="s">
        <v>11</v>
      </c>
      <c r="B12" s="4">
        <v>403.49</v>
      </c>
      <c r="C12" s="4">
        <v>61.44</v>
      </c>
      <c r="D12" s="4">
        <v>3.41</v>
      </c>
      <c r="E12" s="4">
        <v>287.42</v>
      </c>
      <c r="F12" s="4">
        <v>44.33</v>
      </c>
      <c r="G12" s="4">
        <v>8.2799999999999994</v>
      </c>
      <c r="H12" s="4">
        <v>118.88</v>
      </c>
      <c r="I12" s="4">
        <v>18.61</v>
      </c>
      <c r="J12" s="4">
        <v>3.13</v>
      </c>
      <c r="K12" s="12">
        <f t="shared" si="0"/>
        <v>269.93</v>
      </c>
      <c r="L12" s="9">
        <f t="shared" si="1"/>
        <v>143.10883306071636</v>
      </c>
    </row>
    <row r="13" spans="1:12" x14ac:dyDescent="0.25">
      <c r="A13" s="14" t="s">
        <v>12</v>
      </c>
      <c r="B13" s="4" t="s">
        <v>131</v>
      </c>
      <c r="C13" s="4" t="s">
        <v>128</v>
      </c>
      <c r="D13" s="4" t="s">
        <v>128</v>
      </c>
      <c r="E13" s="4" t="s">
        <v>131</v>
      </c>
      <c r="F13" s="4" t="s">
        <v>128</v>
      </c>
      <c r="G13" s="4" t="s">
        <v>128</v>
      </c>
      <c r="H13" s="4">
        <v>1347.23</v>
      </c>
      <c r="I13" s="4">
        <v>534.83000000000004</v>
      </c>
      <c r="J13" s="4">
        <v>7.81</v>
      </c>
      <c r="K13" s="12">
        <f t="shared" si="0"/>
        <v>1347.23</v>
      </c>
      <c r="L13" s="9" t="s">
        <v>128</v>
      </c>
    </row>
    <row r="14" spans="1:12" x14ac:dyDescent="0.25">
      <c r="A14" s="14" t="s">
        <v>13</v>
      </c>
      <c r="B14" s="4">
        <v>43.94</v>
      </c>
      <c r="C14" s="4">
        <v>6.28</v>
      </c>
      <c r="D14" s="4">
        <v>0.64</v>
      </c>
      <c r="E14" s="4">
        <v>32.619999999999997</v>
      </c>
      <c r="F14" s="4">
        <v>4.7300000000000004</v>
      </c>
      <c r="G14" s="4">
        <v>2.61</v>
      </c>
      <c r="H14" s="4">
        <v>68.069999999999993</v>
      </c>
      <c r="I14" s="4">
        <v>9.59</v>
      </c>
      <c r="J14" s="4">
        <v>1.74</v>
      </c>
      <c r="K14" s="12">
        <f t="shared" si="0"/>
        <v>48.21</v>
      </c>
      <c r="L14" s="9">
        <f t="shared" si="1"/>
        <v>18.106636904737435</v>
      </c>
    </row>
    <row r="15" spans="1:12" x14ac:dyDescent="0.25">
      <c r="A15" s="14" t="s">
        <v>14</v>
      </c>
      <c r="B15" s="4" t="s">
        <v>131</v>
      </c>
      <c r="C15" s="4" t="s">
        <v>128</v>
      </c>
      <c r="D15" s="4" t="s">
        <v>128</v>
      </c>
      <c r="E15" s="4" t="s">
        <v>131</v>
      </c>
      <c r="F15" s="4" t="s">
        <v>128</v>
      </c>
      <c r="G15" s="4" t="s">
        <v>128</v>
      </c>
      <c r="H15" s="4" t="s">
        <v>131</v>
      </c>
      <c r="I15" s="4" t="s">
        <v>128</v>
      </c>
      <c r="J15" s="4" t="s">
        <v>128</v>
      </c>
      <c r="K15" s="12" t="s">
        <v>128</v>
      </c>
      <c r="L15" s="9" t="s">
        <v>128</v>
      </c>
    </row>
    <row r="16" spans="1:12" x14ac:dyDescent="0.25">
      <c r="A16" s="14" t="s">
        <v>15</v>
      </c>
      <c r="B16" s="4">
        <v>0.52</v>
      </c>
      <c r="C16" s="4">
        <v>0.24</v>
      </c>
      <c r="D16" s="4">
        <v>0.33700000000000002</v>
      </c>
      <c r="E16" s="4" t="s">
        <v>131</v>
      </c>
      <c r="F16" s="4" t="s">
        <v>128</v>
      </c>
      <c r="G16" s="4" t="s">
        <v>128</v>
      </c>
      <c r="H16" s="4" t="s">
        <v>131</v>
      </c>
      <c r="I16" s="4" t="s">
        <v>128</v>
      </c>
      <c r="J16" s="4" t="s">
        <v>128</v>
      </c>
      <c r="K16" s="12">
        <f t="shared" si="0"/>
        <v>0.52</v>
      </c>
      <c r="L16" s="9" t="s">
        <v>128</v>
      </c>
    </row>
    <row r="17" spans="1:12" x14ac:dyDescent="0.25">
      <c r="A17" s="14" t="s">
        <v>16</v>
      </c>
      <c r="B17" s="4" t="s">
        <v>131</v>
      </c>
      <c r="C17" s="4" t="s">
        <v>128</v>
      </c>
      <c r="D17" s="4" t="s">
        <v>128</v>
      </c>
      <c r="E17" s="4" t="s">
        <v>131</v>
      </c>
      <c r="F17" s="4" t="s">
        <v>128</v>
      </c>
      <c r="G17" s="4" t="s">
        <v>128</v>
      </c>
      <c r="H17" s="4" t="s">
        <v>131</v>
      </c>
      <c r="I17" s="4" t="s">
        <v>128</v>
      </c>
      <c r="J17" s="4" t="s">
        <v>128</v>
      </c>
      <c r="K17" s="12" t="s">
        <v>128</v>
      </c>
      <c r="L17" s="9" t="s">
        <v>128</v>
      </c>
    </row>
    <row r="18" spans="1:12" x14ac:dyDescent="0.25">
      <c r="A18" s="14" t="s">
        <v>17</v>
      </c>
      <c r="B18" s="4" t="s">
        <v>131</v>
      </c>
      <c r="C18" s="4" t="s">
        <v>128</v>
      </c>
      <c r="D18" s="4" t="s">
        <v>128</v>
      </c>
      <c r="E18" s="4" t="s">
        <v>131</v>
      </c>
      <c r="F18" s="4" t="s">
        <v>128</v>
      </c>
      <c r="G18" s="4" t="s">
        <v>128</v>
      </c>
      <c r="H18" s="4">
        <v>3.99</v>
      </c>
      <c r="I18" s="4">
        <v>0.43</v>
      </c>
      <c r="J18" s="4">
        <v>0.51800000000000002</v>
      </c>
      <c r="K18" s="12">
        <f t="shared" si="0"/>
        <v>3.99</v>
      </c>
      <c r="L18" s="9" t="s">
        <v>128</v>
      </c>
    </row>
    <row r="19" spans="1:12" x14ac:dyDescent="0.25">
      <c r="A19" s="14" t="s">
        <v>18</v>
      </c>
      <c r="B19" s="4">
        <v>7.78</v>
      </c>
      <c r="C19" s="4">
        <v>1.75</v>
      </c>
      <c r="D19" s="4">
        <v>1.07</v>
      </c>
      <c r="E19" s="4">
        <v>74.819999999999993</v>
      </c>
      <c r="F19" s="4">
        <v>8.7799999999999994</v>
      </c>
      <c r="G19" s="4">
        <v>4.18</v>
      </c>
      <c r="H19" s="4">
        <v>14.57</v>
      </c>
      <c r="I19" s="4">
        <v>1.92</v>
      </c>
      <c r="J19" s="4">
        <v>0.96</v>
      </c>
      <c r="K19" s="12">
        <f t="shared" si="0"/>
        <v>32.389999999999993</v>
      </c>
      <c r="L19" s="9">
        <f t="shared" si="1"/>
        <v>36.901960652518177</v>
      </c>
    </row>
    <row r="20" spans="1:12" x14ac:dyDescent="0.25">
      <c r="A20" s="14" t="s">
        <v>19</v>
      </c>
      <c r="B20" s="4">
        <v>4.3899999999999997</v>
      </c>
      <c r="C20" s="4">
        <v>1.22</v>
      </c>
      <c r="D20" s="4">
        <v>0.47299999999999998</v>
      </c>
      <c r="E20" s="4" t="s">
        <v>131</v>
      </c>
      <c r="F20" s="4" t="s">
        <v>128</v>
      </c>
      <c r="G20" s="4" t="s">
        <v>128</v>
      </c>
      <c r="H20" s="4" t="s">
        <v>131</v>
      </c>
      <c r="I20" s="4" t="s">
        <v>128</v>
      </c>
      <c r="J20" s="4" t="s">
        <v>128</v>
      </c>
      <c r="K20" s="12">
        <f t="shared" si="0"/>
        <v>4.3899999999999997</v>
      </c>
      <c r="L20" s="9" t="s">
        <v>128</v>
      </c>
    </row>
    <row r="21" spans="1:12" x14ac:dyDescent="0.25">
      <c r="A21" s="14" t="s">
        <v>20</v>
      </c>
      <c r="B21" s="4" t="s">
        <v>131</v>
      </c>
      <c r="C21" s="4" t="s">
        <v>128</v>
      </c>
      <c r="D21" s="4" t="s">
        <v>128</v>
      </c>
      <c r="E21" s="4" t="s">
        <v>131</v>
      </c>
      <c r="F21" s="4" t="s">
        <v>128</v>
      </c>
      <c r="G21" s="4" t="s">
        <v>128</v>
      </c>
      <c r="H21" s="4">
        <v>29.52</v>
      </c>
      <c r="I21" s="4">
        <v>6.66</v>
      </c>
      <c r="J21" s="4">
        <v>6.17</v>
      </c>
      <c r="K21" s="12">
        <f t="shared" si="0"/>
        <v>29.52</v>
      </c>
      <c r="L21" s="9" t="s">
        <v>128</v>
      </c>
    </row>
    <row r="22" spans="1:12" x14ac:dyDescent="0.25">
      <c r="A22" s="14" t="s">
        <v>21</v>
      </c>
      <c r="B22" s="4" t="s">
        <v>131</v>
      </c>
      <c r="C22" s="4" t="s">
        <v>128</v>
      </c>
      <c r="D22" s="4" t="s">
        <v>128</v>
      </c>
      <c r="E22" s="4">
        <v>11.05</v>
      </c>
      <c r="F22" s="4">
        <v>2.13</v>
      </c>
      <c r="G22" s="4">
        <v>1.61</v>
      </c>
      <c r="H22" s="4">
        <v>5.85</v>
      </c>
      <c r="I22" s="4">
        <v>1.0900000000000001</v>
      </c>
      <c r="J22" s="4">
        <v>6.0600000000000001E-2</v>
      </c>
      <c r="K22" s="12">
        <f t="shared" si="0"/>
        <v>8.4499999999999993</v>
      </c>
      <c r="L22" s="9">
        <f t="shared" si="1"/>
        <v>3.6769552621700523</v>
      </c>
    </row>
    <row r="23" spans="1:12" x14ac:dyDescent="0.25">
      <c r="A23" s="14" t="s">
        <v>22</v>
      </c>
      <c r="B23" s="4">
        <v>2.42</v>
      </c>
      <c r="C23" s="4">
        <v>1.1000000000000001</v>
      </c>
      <c r="D23" s="4">
        <v>1.67</v>
      </c>
      <c r="E23" s="4" t="s">
        <v>131</v>
      </c>
      <c r="F23" s="4" t="s">
        <v>128</v>
      </c>
      <c r="G23" s="4" t="s">
        <v>128</v>
      </c>
      <c r="H23" s="4" t="s">
        <v>131</v>
      </c>
      <c r="I23" s="4" t="s">
        <v>128</v>
      </c>
      <c r="J23" s="4" t="s">
        <v>128</v>
      </c>
      <c r="K23" s="12">
        <f t="shared" si="0"/>
        <v>2.42</v>
      </c>
      <c r="L23" s="9" t="s">
        <v>128</v>
      </c>
    </row>
    <row r="24" spans="1:12" x14ac:dyDescent="0.25">
      <c r="A24" s="14" t="s">
        <v>23</v>
      </c>
      <c r="B24" s="4" t="s">
        <v>131</v>
      </c>
      <c r="C24" s="4" t="s">
        <v>128</v>
      </c>
      <c r="D24" s="4" t="s">
        <v>128</v>
      </c>
      <c r="E24" s="4">
        <v>12.34</v>
      </c>
      <c r="F24" s="4">
        <v>2.62</v>
      </c>
      <c r="G24" s="4">
        <v>2.59</v>
      </c>
      <c r="H24" s="4">
        <v>9.58</v>
      </c>
      <c r="I24" s="4">
        <v>1.88</v>
      </c>
      <c r="J24" s="4">
        <v>0.629</v>
      </c>
      <c r="K24" s="12">
        <f t="shared" si="0"/>
        <v>10.96</v>
      </c>
      <c r="L24" s="9">
        <f t="shared" si="1"/>
        <v>1.9516147160748616</v>
      </c>
    </row>
    <row r="25" spans="1:12" x14ac:dyDescent="0.25">
      <c r="A25" s="14" t="s">
        <v>24</v>
      </c>
      <c r="B25" s="4" t="s">
        <v>131</v>
      </c>
      <c r="C25" s="4" t="s">
        <v>128</v>
      </c>
      <c r="D25" s="4" t="s">
        <v>128</v>
      </c>
      <c r="E25" s="4" t="s">
        <v>131</v>
      </c>
      <c r="F25" s="4" t="s">
        <v>128</v>
      </c>
      <c r="G25" s="4" t="s">
        <v>128</v>
      </c>
      <c r="H25" s="4">
        <v>2.74</v>
      </c>
      <c r="I25" s="4">
        <v>0.27</v>
      </c>
      <c r="J25" s="4">
        <v>0.08</v>
      </c>
      <c r="K25" s="12">
        <f t="shared" si="0"/>
        <v>2.74</v>
      </c>
      <c r="L25" s="9" t="s">
        <v>128</v>
      </c>
    </row>
    <row r="26" spans="1:12" x14ac:dyDescent="0.25">
      <c r="A26" s="14" t="s">
        <v>25</v>
      </c>
      <c r="B26" s="4">
        <v>0.11799999999999999</v>
      </c>
      <c r="C26" s="4">
        <v>6.9000000000000006E-2</v>
      </c>
      <c r="D26" s="4">
        <v>0</v>
      </c>
      <c r="E26" s="4" t="s">
        <v>131</v>
      </c>
      <c r="F26" s="4" t="s">
        <v>128</v>
      </c>
      <c r="G26" s="4" t="s">
        <v>128</v>
      </c>
      <c r="H26" s="4">
        <v>1.17</v>
      </c>
      <c r="I26" s="4">
        <v>0.15</v>
      </c>
      <c r="J26" s="4">
        <v>8.1199999999999994E-2</v>
      </c>
      <c r="K26" s="12">
        <f t="shared" si="0"/>
        <v>0.64399999999999991</v>
      </c>
      <c r="L26" s="9">
        <f t="shared" si="1"/>
        <v>0.74387633380824802</v>
      </c>
    </row>
    <row r="27" spans="1:12" x14ac:dyDescent="0.25">
      <c r="A27" s="14" t="s">
        <v>26</v>
      </c>
      <c r="B27" s="4">
        <v>5.86</v>
      </c>
      <c r="C27" s="4">
        <v>1.22</v>
      </c>
      <c r="D27" s="4">
        <v>0.61899999999999999</v>
      </c>
      <c r="E27" s="4" t="s">
        <v>131</v>
      </c>
      <c r="F27" s="4" t="s">
        <v>128</v>
      </c>
      <c r="G27" s="4" t="s">
        <v>128</v>
      </c>
      <c r="H27" s="4">
        <v>1.05</v>
      </c>
      <c r="I27" s="4">
        <v>0.28999999999999998</v>
      </c>
      <c r="J27" s="4">
        <v>0.41499999999999998</v>
      </c>
      <c r="K27" s="12">
        <f t="shared" si="0"/>
        <v>3.4550000000000001</v>
      </c>
      <c r="L27" s="9">
        <f t="shared" si="1"/>
        <v>3.4011836175072943</v>
      </c>
    </row>
    <row r="28" spans="1:12" x14ac:dyDescent="0.25">
      <c r="A28" s="14" t="s">
        <v>27</v>
      </c>
      <c r="B28" s="4" t="s">
        <v>131</v>
      </c>
      <c r="C28" s="4" t="s">
        <v>128</v>
      </c>
      <c r="D28" s="4" t="s">
        <v>128</v>
      </c>
      <c r="E28" s="4" t="s">
        <v>131</v>
      </c>
      <c r="F28" s="4" t="s">
        <v>128</v>
      </c>
      <c r="G28" s="4" t="s">
        <v>128</v>
      </c>
      <c r="H28" s="4" t="s">
        <v>131</v>
      </c>
      <c r="I28" s="4">
        <v>0.13</v>
      </c>
      <c r="J28" s="4">
        <v>0.29199999999999998</v>
      </c>
      <c r="K28" s="12" t="s">
        <v>128</v>
      </c>
      <c r="L28" s="9" t="s">
        <v>128</v>
      </c>
    </row>
    <row r="29" spans="1:12" x14ac:dyDescent="0.25">
      <c r="A29" s="14" t="s">
        <v>28</v>
      </c>
      <c r="B29" s="4">
        <v>65.45</v>
      </c>
      <c r="C29" s="4">
        <v>9.18</v>
      </c>
      <c r="D29" s="4">
        <v>0.60199999999999998</v>
      </c>
      <c r="E29" s="4">
        <v>9.3699999999999992</v>
      </c>
      <c r="F29" s="4">
        <v>1.49</v>
      </c>
      <c r="G29" s="4">
        <v>0.63200000000000001</v>
      </c>
      <c r="H29" s="4">
        <v>8.6999999999999993</v>
      </c>
      <c r="I29" s="4">
        <v>1.33</v>
      </c>
      <c r="J29" s="4">
        <v>0.40300000000000002</v>
      </c>
      <c r="K29" s="12">
        <f t="shared" si="0"/>
        <v>27.840000000000003</v>
      </c>
      <c r="L29" s="9">
        <f t="shared" si="1"/>
        <v>32.572938154240859</v>
      </c>
    </row>
    <row r="30" spans="1:12" x14ac:dyDescent="0.25">
      <c r="A30" s="14" t="s">
        <v>29</v>
      </c>
      <c r="B30" s="4">
        <v>1.82</v>
      </c>
      <c r="C30" s="4">
        <v>0.7</v>
      </c>
      <c r="D30" s="4">
        <v>0.629</v>
      </c>
      <c r="E30" s="4" t="s">
        <v>131</v>
      </c>
      <c r="F30" s="4" t="s">
        <v>128</v>
      </c>
      <c r="G30" s="4" t="s">
        <v>128</v>
      </c>
      <c r="H30" s="4" t="s">
        <v>131</v>
      </c>
      <c r="I30" s="4" t="s">
        <v>128</v>
      </c>
      <c r="J30" s="4" t="s">
        <v>128</v>
      </c>
      <c r="K30" s="12">
        <f t="shared" si="0"/>
        <v>1.82</v>
      </c>
      <c r="L30" s="9" t="s">
        <v>128</v>
      </c>
    </row>
    <row r="31" spans="1:12" x14ac:dyDescent="0.25">
      <c r="A31" s="14" t="s">
        <v>30</v>
      </c>
      <c r="B31" s="4">
        <v>1.98</v>
      </c>
      <c r="C31" s="4">
        <v>0.6</v>
      </c>
      <c r="D31" s="4">
        <v>0.41899999999999998</v>
      </c>
      <c r="E31" s="4" t="s">
        <v>131</v>
      </c>
      <c r="F31" s="4" t="s">
        <v>128</v>
      </c>
      <c r="G31" s="4" t="s">
        <v>128</v>
      </c>
      <c r="H31" s="4">
        <v>37.880000000000003</v>
      </c>
      <c r="I31" s="4">
        <v>6.96</v>
      </c>
      <c r="J31" s="4">
        <v>0.34</v>
      </c>
      <c r="K31" s="12">
        <f t="shared" si="0"/>
        <v>19.93</v>
      </c>
      <c r="L31" s="9">
        <f t="shared" si="1"/>
        <v>25.385133444597059</v>
      </c>
    </row>
    <row r="32" spans="1:12" x14ac:dyDescent="0.25">
      <c r="A32" s="14" t="s">
        <v>31</v>
      </c>
      <c r="B32" s="4">
        <v>2.12</v>
      </c>
      <c r="C32" s="4">
        <v>0.6</v>
      </c>
      <c r="D32" s="4">
        <v>0.61299999999999999</v>
      </c>
      <c r="E32" s="4" t="s">
        <v>131</v>
      </c>
      <c r="F32" s="4" t="s">
        <v>128</v>
      </c>
      <c r="G32" s="4" t="s">
        <v>128</v>
      </c>
      <c r="H32" s="4">
        <v>5.45</v>
      </c>
      <c r="I32" s="4">
        <v>1.01</v>
      </c>
      <c r="J32" s="4">
        <v>0.26800000000000002</v>
      </c>
      <c r="K32" s="12">
        <f t="shared" si="0"/>
        <v>3.7850000000000001</v>
      </c>
      <c r="L32" s="9">
        <f t="shared" si="1"/>
        <v>2.354665581351203</v>
      </c>
    </row>
    <row r="33" spans="1:217" x14ac:dyDescent="0.25">
      <c r="A33" s="14" t="s">
        <v>32</v>
      </c>
      <c r="B33" s="4" t="s">
        <v>131</v>
      </c>
      <c r="C33" s="4" t="s">
        <v>128</v>
      </c>
      <c r="D33" s="4" t="s">
        <v>128</v>
      </c>
      <c r="E33" s="4" t="s">
        <v>131</v>
      </c>
      <c r="F33" s="4" t="s">
        <v>128</v>
      </c>
      <c r="G33" s="4" t="s">
        <v>128</v>
      </c>
      <c r="H33" s="4">
        <v>0.55000000000000004</v>
      </c>
      <c r="I33" s="4">
        <v>0.11</v>
      </c>
      <c r="J33" s="4">
        <v>9.9400000000000002E-2</v>
      </c>
      <c r="K33" s="12">
        <f t="shared" si="0"/>
        <v>0.55000000000000004</v>
      </c>
      <c r="L33" s="9" t="s">
        <v>128</v>
      </c>
    </row>
    <row r="34" spans="1:217" ht="13.8" thickBot="1" x14ac:dyDescent="0.3">
      <c r="A34" s="15" t="s">
        <v>33</v>
      </c>
      <c r="B34" s="5">
        <v>0.35</v>
      </c>
      <c r="C34" s="5">
        <v>0.17</v>
      </c>
      <c r="D34" s="5">
        <v>0.16900000000000001</v>
      </c>
      <c r="E34" s="5" t="s">
        <v>131</v>
      </c>
      <c r="F34" s="5" t="s">
        <v>128</v>
      </c>
      <c r="G34" s="5" t="s">
        <v>128</v>
      </c>
      <c r="H34" s="5">
        <v>0.45</v>
      </c>
      <c r="I34" s="5">
        <v>0.11</v>
      </c>
      <c r="J34" s="5">
        <v>0.161</v>
      </c>
      <c r="K34" s="13">
        <f t="shared" si="0"/>
        <v>0.4</v>
      </c>
      <c r="L34" s="10">
        <f t="shared" si="1"/>
        <v>7.0710678118654391E-2</v>
      </c>
    </row>
    <row r="35" spans="1:217" ht="13.8" thickBot="1" x14ac:dyDescent="0.3">
      <c r="AH35" s="1"/>
      <c r="AI35" s="1"/>
      <c r="AJ35" s="1"/>
      <c r="AK35" s="1"/>
      <c r="AL35" s="1"/>
      <c r="AM35" s="1"/>
      <c r="AN35" s="2"/>
      <c r="AO35" s="2"/>
      <c r="AP35" s="2"/>
      <c r="AQ35" s="2"/>
      <c r="AR35" s="2"/>
      <c r="AS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N35" s="2"/>
      <c r="BO35" s="2"/>
      <c r="BP35" s="2"/>
      <c r="BQ35" s="2"/>
      <c r="BR35" s="2"/>
      <c r="BS35" s="2"/>
      <c r="BT35" s="2"/>
      <c r="BU35" s="2"/>
      <c r="BW35" s="2"/>
      <c r="BX35" s="2"/>
      <c r="BY35" s="2"/>
      <c r="BZ35" s="2"/>
      <c r="CA35" s="2"/>
      <c r="CB35" s="2"/>
      <c r="CC35" s="2"/>
      <c r="CD35" s="2"/>
      <c r="CE35" s="2"/>
      <c r="CF35" s="1"/>
      <c r="CH35" s="2"/>
      <c r="CI35" s="2"/>
      <c r="CJ35" s="2"/>
      <c r="CK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Z35" s="2"/>
      <c r="DA35" s="2"/>
      <c r="DB35" s="2"/>
      <c r="DC35" s="2"/>
      <c r="DD35" s="2"/>
      <c r="DE35" s="1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B35" s="2"/>
      <c r="EC35" s="2"/>
      <c r="ED35" s="2"/>
      <c r="EE35" s="2"/>
      <c r="EF35" s="2"/>
      <c r="EG35" s="2"/>
      <c r="EI35" s="2"/>
      <c r="EJ35" s="2"/>
      <c r="EK35" s="2"/>
      <c r="EL35" s="2"/>
      <c r="EM35" s="2"/>
      <c r="EN35" s="2"/>
      <c r="EO35" s="2"/>
      <c r="EP35" s="1"/>
      <c r="ER35" s="2"/>
      <c r="ES35" s="2"/>
      <c r="ET35" s="2"/>
      <c r="EU35" s="2"/>
      <c r="EV35" s="2"/>
      <c r="EW35" s="2"/>
      <c r="EX35" s="2"/>
      <c r="EY35" s="2"/>
      <c r="EZ35" s="2"/>
      <c r="FA35" s="1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1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1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</row>
    <row r="36" spans="1:217" x14ac:dyDescent="0.25">
      <c r="A36" s="11"/>
      <c r="B36" s="3" t="s">
        <v>39</v>
      </c>
      <c r="C36" s="3" t="s">
        <v>0</v>
      </c>
      <c r="D36" s="3" t="s">
        <v>129</v>
      </c>
      <c r="E36" s="3" t="s">
        <v>40</v>
      </c>
      <c r="F36" s="3" t="s">
        <v>0</v>
      </c>
      <c r="G36" s="3" t="s">
        <v>129</v>
      </c>
      <c r="H36" s="3" t="s">
        <v>41</v>
      </c>
      <c r="I36" s="3" t="s">
        <v>0</v>
      </c>
      <c r="J36" s="3" t="s">
        <v>129</v>
      </c>
      <c r="K36" s="3" t="s">
        <v>42</v>
      </c>
      <c r="L36" s="3" t="s">
        <v>0</v>
      </c>
      <c r="M36" s="3" t="s">
        <v>129</v>
      </c>
      <c r="N36" s="3" t="s">
        <v>43</v>
      </c>
      <c r="O36" s="3" t="s">
        <v>0</v>
      </c>
      <c r="P36" s="3" t="s">
        <v>129</v>
      </c>
      <c r="Q36" s="3" t="s">
        <v>44</v>
      </c>
      <c r="R36" s="3" t="s">
        <v>0</v>
      </c>
      <c r="S36" s="3" t="s">
        <v>129</v>
      </c>
      <c r="T36" s="3" t="s">
        <v>45</v>
      </c>
      <c r="U36" s="3" t="s">
        <v>0</v>
      </c>
      <c r="V36" s="3" t="s">
        <v>129</v>
      </c>
      <c r="W36" s="3" t="s">
        <v>46</v>
      </c>
      <c r="X36" s="3" t="s">
        <v>0</v>
      </c>
      <c r="Y36" s="3" t="s">
        <v>129</v>
      </c>
      <c r="Z36" s="11" t="s">
        <v>132</v>
      </c>
      <c r="AA36" s="8" t="s">
        <v>133</v>
      </c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217" x14ac:dyDescent="0.25">
      <c r="A37" s="14" t="s">
        <v>1</v>
      </c>
      <c r="B37" s="4">
        <v>681.86</v>
      </c>
      <c r="C37" s="4">
        <v>201.49</v>
      </c>
      <c r="D37" s="4">
        <v>1.83</v>
      </c>
      <c r="E37" s="4" t="s">
        <v>131</v>
      </c>
      <c r="F37" s="4">
        <v>658.94</v>
      </c>
      <c r="G37" s="4">
        <v>18.559999999999999</v>
      </c>
      <c r="H37" s="4">
        <v>489.13</v>
      </c>
      <c r="I37" s="4">
        <v>146.61000000000001</v>
      </c>
      <c r="J37" s="4">
        <v>3.65</v>
      </c>
      <c r="K37" s="4">
        <v>442.81</v>
      </c>
      <c r="L37" s="4">
        <v>132.21</v>
      </c>
      <c r="M37" s="4">
        <v>2.73</v>
      </c>
      <c r="N37" s="4">
        <v>429.05</v>
      </c>
      <c r="O37" s="4">
        <v>127.52</v>
      </c>
      <c r="P37" s="4">
        <v>1.62</v>
      </c>
      <c r="Q37" s="4">
        <v>378.85</v>
      </c>
      <c r="R37" s="4">
        <v>111.98</v>
      </c>
      <c r="S37" s="4">
        <v>1.47</v>
      </c>
      <c r="T37" s="4">
        <v>406.58</v>
      </c>
      <c r="U37" s="4">
        <v>119.23</v>
      </c>
      <c r="V37" s="4">
        <v>1.1200000000000001</v>
      </c>
      <c r="W37" s="4">
        <v>425.26</v>
      </c>
      <c r="X37" s="4">
        <v>123.63</v>
      </c>
      <c r="Y37" s="4">
        <v>1.24</v>
      </c>
      <c r="Z37" s="12">
        <f>AVERAGE(B37,E37,H37,K37,N37,Q37,T37,W37)</f>
        <v>464.79142857142858</v>
      </c>
      <c r="AA37" s="9">
        <f>STDEV(B37,E37,H37,K37,N37,Q37,T37,W37)</f>
        <v>101.49630295870755</v>
      </c>
    </row>
    <row r="38" spans="1:217" x14ac:dyDescent="0.25">
      <c r="A38" s="14" t="s">
        <v>2</v>
      </c>
      <c r="B38" s="4">
        <v>4622.82</v>
      </c>
      <c r="C38" s="4">
        <v>1001.09</v>
      </c>
      <c r="D38" s="4">
        <v>2.25</v>
      </c>
      <c r="E38" s="4">
        <v>838.27</v>
      </c>
      <c r="F38" s="4">
        <v>187.25</v>
      </c>
      <c r="G38" s="4">
        <v>16.91</v>
      </c>
      <c r="H38" s="4">
        <v>3678.69</v>
      </c>
      <c r="I38" s="4">
        <v>831.95</v>
      </c>
      <c r="J38" s="4">
        <v>5.45</v>
      </c>
      <c r="K38" s="4">
        <v>4547.46</v>
      </c>
      <c r="L38" s="4">
        <v>1034.31</v>
      </c>
      <c r="M38" s="4">
        <v>3.39</v>
      </c>
      <c r="N38" s="4">
        <v>4453.78</v>
      </c>
      <c r="O38" s="4">
        <v>1017.34</v>
      </c>
      <c r="P38" s="4">
        <v>3.31</v>
      </c>
      <c r="Q38" s="4">
        <v>3295.9</v>
      </c>
      <c r="R38" s="4">
        <v>754.97</v>
      </c>
      <c r="S38" s="4">
        <v>1.78</v>
      </c>
      <c r="T38" s="4">
        <v>3442.08</v>
      </c>
      <c r="U38" s="4">
        <v>789.37</v>
      </c>
      <c r="V38" s="4">
        <v>1.51</v>
      </c>
      <c r="W38" s="4">
        <v>3609.66</v>
      </c>
      <c r="X38" s="4">
        <v>827.7</v>
      </c>
      <c r="Y38" s="4">
        <v>1.6</v>
      </c>
      <c r="Z38" s="12">
        <f t="shared" ref="Z38:Z69" si="2">AVERAGE(B38,E38,H38,K38,N38,Q38,T38,W38)</f>
        <v>3561.0825</v>
      </c>
      <c r="AA38" s="9">
        <f t="shared" ref="AA38:AA69" si="3">STDEV(B38,E38,H38,K38,N38,Q38,T38,W38)</f>
        <v>1219.5736069246259</v>
      </c>
    </row>
    <row r="39" spans="1:217" x14ac:dyDescent="0.25">
      <c r="A39" s="14" t="s">
        <v>3</v>
      </c>
      <c r="B39" s="4">
        <v>3914.92</v>
      </c>
      <c r="C39" s="4">
        <v>1556.01</v>
      </c>
      <c r="D39" s="4">
        <v>451.19</v>
      </c>
      <c r="E39" s="4" t="s">
        <v>131</v>
      </c>
      <c r="F39" s="4">
        <v>1375.95</v>
      </c>
      <c r="G39" s="4">
        <v>347.31</v>
      </c>
      <c r="H39" s="4">
        <v>1700.72</v>
      </c>
      <c r="I39" s="4">
        <v>889.25</v>
      </c>
      <c r="J39" s="4">
        <v>864.67</v>
      </c>
      <c r="K39" s="4">
        <v>2830.32</v>
      </c>
      <c r="L39" s="4">
        <v>1190.3</v>
      </c>
      <c r="M39" s="4">
        <v>663.95</v>
      </c>
      <c r="N39" s="4">
        <v>4274.66</v>
      </c>
      <c r="O39" s="4">
        <v>1750.73</v>
      </c>
      <c r="P39" s="4">
        <v>382.12</v>
      </c>
      <c r="Q39" s="4">
        <v>4871.9799999999996</v>
      </c>
      <c r="R39" s="4">
        <v>1997.87</v>
      </c>
      <c r="S39" s="4">
        <v>351.93</v>
      </c>
      <c r="T39" s="4">
        <v>2305.15</v>
      </c>
      <c r="U39" s="4">
        <v>945.11</v>
      </c>
      <c r="V39" s="4">
        <v>284.68</v>
      </c>
      <c r="W39" s="4">
        <v>1766.35</v>
      </c>
      <c r="X39" s="4">
        <v>729.2</v>
      </c>
      <c r="Y39" s="4">
        <v>307.91000000000003</v>
      </c>
      <c r="Z39" s="12">
        <f t="shared" si="2"/>
        <v>3094.8714285714282</v>
      </c>
      <c r="AA39" s="9">
        <f t="shared" si="3"/>
        <v>1266.5419056421383</v>
      </c>
    </row>
    <row r="40" spans="1:217" x14ac:dyDescent="0.25">
      <c r="A40" s="14" t="s">
        <v>4</v>
      </c>
      <c r="B40" s="4">
        <v>19.62</v>
      </c>
      <c r="C40" s="4">
        <v>5.0999999999999996</v>
      </c>
      <c r="D40" s="4">
        <v>3.65</v>
      </c>
      <c r="E40" s="4">
        <v>18.29</v>
      </c>
      <c r="F40" s="4">
        <v>5.52</v>
      </c>
      <c r="G40" s="4">
        <v>2.54</v>
      </c>
      <c r="H40" s="4">
        <v>17.39</v>
      </c>
      <c r="I40" s="4">
        <v>6.61</v>
      </c>
      <c r="J40" s="4">
        <v>7.23</v>
      </c>
      <c r="K40" s="4">
        <v>11.42</v>
      </c>
      <c r="L40" s="4">
        <v>3.89</v>
      </c>
      <c r="M40" s="4">
        <v>5.65</v>
      </c>
      <c r="N40" s="4">
        <v>21.2</v>
      </c>
      <c r="O40" s="4">
        <v>5.74</v>
      </c>
      <c r="P40" s="4">
        <v>3.22</v>
      </c>
      <c r="Q40" s="4">
        <v>19.64</v>
      </c>
      <c r="R40" s="4">
        <v>5.52</v>
      </c>
      <c r="S40" s="4">
        <v>3.06</v>
      </c>
      <c r="T40" s="4">
        <v>17.39</v>
      </c>
      <c r="U40" s="4">
        <v>4.7300000000000004</v>
      </c>
      <c r="V40" s="4">
        <v>2.5099999999999998</v>
      </c>
      <c r="W40" s="4">
        <v>17.170000000000002</v>
      </c>
      <c r="X40" s="4">
        <v>4.72</v>
      </c>
      <c r="Y40" s="4">
        <v>2.67</v>
      </c>
      <c r="Z40" s="12">
        <f t="shared" si="2"/>
        <v>17.765000000000001</v>
      </c>
      <c r="AA40" s="9">
        <f t="shared" si="3"/>
        <v>2.9258893641811832</v>
      </c>
    </row>
    <row r="41" spans="1:217" x14ac:dyDescent="0.25">
      <c r="A41" s="14" t="s">
        <v>5</v>
      </c>
      <c r="B41" s="4">
        <v>34.11</v>
      </c>
      <c r="C41" s="4">
        <v>11.4</v>
      </c>
      <c r="D41" s="4">
        <v>8.32</v>
      </c>
      <c r="E41" s="4">
        <v>17.77</v>
      </c>
      <c r="F41" s="4">
        <v>11.38</v>
      </c>
      <c r="G41" s="4">
        <v>8</v>
      </c>
      <c r="H41" s="4">
        <v>36.03</v>
      </c>
      <c r="I41" s="4">
        <v>18.739999999999998</v>
      </c>
      <c r="J41" s="4">
        <v>18.59</v>
      </c>
      <c r="K41" s="4" t="s">
        <v>131</v>
      </c>
      <c r="L41" s="4" t="s">
        <v>128</v>
      </c>
      <c r="M41" s="4" t="s">
        <v>128</v>
      </c>
      <c r="N41" s="4">
        <v>57.77</v>
      </c>
      <c r="O41" s="4">
        <v>19.309999999999999</v>
      </c>
      <c r="P41" s="4">
        <v>7.99</v>
      </c>
      <c r="Q41" s="4">
        <v>13.19</v>
      </c>
      <c r="R41" s="4">
        <v>6.58</v>
      </c>
      <c r="S41" s="4">
        <v>7.7</v>
      </c>
      <c r="T41" s="4">
        <v>17.559999999999999</v>
      </c>
      <c r="U41" s="4">
        <v>6.5</v>
      </c>
      <c r="V41" s="4">
        <v>6.56</v>
      </c>
      <c r="W41" s="4">
        <v>22.61</v>
      </c>
      <c r="X41" s="4">
        <v>8.26</v>
      </c>
      <c r="Y41" s="4">
        <v>6.66</v>
      </c>
      <c r="Z41" s="12">
        <f t="shared" si="2"/>
        <v>28.434285714285718</v>
      </c>
      <c r="AA41" s="9">
        <f t="shared" si="3"/>
        <v>15.539092484379362</v>
      </c>
    </row>
    <row r="42" spans="1:217" x14ac:dyDescent="0.25">
      <c r="A42" s="14" t="s">
        <v>6</v>
      </c>
      <c r="B42" s="4">
        <v>254.01</v>
      </c>
      <c r="C42" s="4">
        <v>101.15</v>
      </c>
      <c r="D42" s="4">
        <v>2.35</v>
      </c>
      <c r="E42" s="4">
        <v>359.48</v>
      </c>
      <c r="F42" s="4">
        <v>145.36000000000001</v>
      </c>
      <c r="G42" s="4">
        <v>2.89</v>
      </c>
      <c r="H42" s="4">
        <v>201.35</v>
      </c>
      <c r="I42" s="4">
        <v>82.02</v>
      </c>
      <c r="J42" s="4">
        <v>1.34</v>
      </c>
      <c r="K42" s="4">
        <v>212.33</v>
      </c>
      <c r="L42" s="4">
        <v>86.42</v>
      </c>
      <c r="M42" s="4">
        <v>1.08</v>
      </c>
      <c r="N42" s="4">
        <v>253.22</v>
      </c>
      <c r="O42" s="4">
        <v>102.94</v>
      </c>
      <c r="P42" s="4">
        <v>0.65400000000000003</v>
      </c>
      <c r="Q42" s="4">
        <v>196.29</v>
      </c>
      <c r="R42" s="4">
        <v>79.63</v>
      </c>
      <c r="S42" s="4">
        <v>0.58899999999999997</v>
      </c>
      <c r="T42" s="4">
        <v>219.52</v>
      </c>
      <c r="U42" s="4">
        <v>88.68</v>
      </c>
      <c r="V42" s="4">
        <v>0.48599999999999999</v>
      </c>
      <c r="W42" s="4">
        <v>191.04</v>
      </c>
      <c r="X42" s="4">
        <v>76.81</v>
      </c>
      <c r="Y42" s="4">
        <v>0.47699999999999998</v>
      </c>
      <c r="Z42" s="12">
        <f t="shared" si="2"/>
        <v>235.905</v>
      </c>
      <c r="AA42" s="9">
        <f t="shared" si="3"/>
        <v>55.419045462728612</v>
      </c>
    </row>
    <row r="43" spans="1:217" x14ac:dyDescent="0.25">
      <c r="A43" s="14" t="s">
        <v>7</v>
      </c>
      <c r="B43" s="4" t="s">
        <v>131</v>
      </c>
      <c r="C43" s="4" t="s">
        <v>128</v>
      </c>
      <c r="D43" s="4" t="s">
        <v>128</v>
      </c>
      <c r="E43" s="4" t="s">
        <v>131</v>
      </c>
      <c r="F43" s="4" t="s">
        <v>128</v>
      </c>
      <c r="G43" s="4" t="s">
        <v>128</v>
      </c>
      <c r="H43" s="4" t="s">
        <v>131</v>
      </c>
      <c r="I43" s="4" t="s">
        <v>128</v>
      </c>
      <c r="J43" s="4" t="s">
        <v>128</v>
      </c>
      <c r="K43" s="4" t="s">
        <v>131</v>
      </c>
      <c r="L43" s="4" t="s">
        <v>128</v>
      </c>
      <c r="M43" s="4" t="s">
        <v>128</v>
      </c>
      <c r="N43" s="4">
        <v>14.27</v>
      </c>
      <c r="O43" s="4">
        <v>5.93</v>
      </c>
      <c r="P43" s="4">
        <v>10.78</v>
      </c>
      <c r="Q43" s="4">
        <v>9.59</v>
      </c>
      <c r="R43" s="4">
        <v>6.21</v>
      </c>
      <c r="S43" s="4">
        <v>9.58</v>
      </c>
      <c r="T43" s="4" t="s">
        <v>131</v>
      </c>
      <c r="U43" s="4">
        <v>3.39</v>
      </c>
      <c r="V43" s="4">
        <v>7.58</v>
      </c>
      <c r="W43" s="4" t="s">
        <v>131</v>
      </c>
      <c r="X43" s="4" t="s">
        <v>128</v>
      </c>
      <c r="Y43" s="4" t="s">
        <v>128</v>
      </c>
      <c r="Z43" s="12">
        <f t="shared" si="2"/>
        <v>11.93</v>
      </c>
      <c r="AA43" s="9">
        <f t="shared" si="3"/>
        <v>3.3092597359530469</v>
      </c>
    </row>
    <row r="44" spans="1:217" x14ac:dyDescent="0.25">
      <c r="A44" s="14" t="s">
        <v>8</v>
      </c>
      <c r="B44" s="4">
        <v>297.2</v>
      </c>
      <c r="C44" s="4">
        <v>153.94999999999999</v>
      </c>
      <c r="D44" s="4">
        <v>2.19</v>
      </c>
      <c r="E44" s="4">
        <v>317.74</v>
      </c>
      <c r="F44" s="4">
        <v>166.85</v>
      </c>
      <c r="G44" s="4">
        <v>3.47</v>
      </c>
      <c r="H44" s="4">
        <v>564.32000000000005</v>
      </c>
      <c r="I44" s="4">
        <v>297.3</v>
      </c>
      <c r="J44" s="4">
        <v>4.1900000000000004</v>
      </c>
      <c r="K44" s="4">
        <v>267.48</v>
      </c>
      <c r="L44" s="4">
        <v>140.69999999999999</v>
      </c>
      <c r="M44" s="4">
        <v>3.12</v>
      </c>
      <c r="N44" s="4">
        <v>258.33999999999997</v>
      </c>
      <c r="O44" s="4">
        <v>135.44999999999999</v>
      </c>
      <c r="P44" s="4">
        <v>1.8</v>
      </c>
      <c r="Q44" s="4">
        <v>229.84</v>
      </c>
      <c r="R44" s="4">
        <v>119.95</v>
      </c>
      <c r="S44" s="4">
        <v>1.97</v>
      </c>
      <c r="T44" s="4">
        <v>271.62</v>
      </c>
      <c r="U44" s="4">
        <v>140.83000000000001</v>
      </c>
      <c r="V44" s="4">
        <v>1.31</v>
      </c>
      <c r="W44" s="4">
        <v>233.98</v>
      </c>
      <c r="X44" s="4">
        <v>120.4</v>
      </c>
      <c r="Y44" s="4">
        <v>1.53</v>
      </c>
      <c r="Z44" s="12">
        <f t="shared" si="2"/>
        <v>305.065</v>
      </c>
      <c r="AA44" s="9">
        <f t="shared" si="3"/>
        <v>108.79992949052335</v>
      </c>
    </row>
    <row r="45" spans="1:217" x14ac:dyDescent="0.25">
      <c r="A45" s="14" t="s">
        <v>9</v>
      </c>
      <c r="B45" s="4">
        <v>188.8</v>
      </c>
      <c r="C45" s="4">
        <v>116.67</v>
      </c>
      <c r="D45" s="4">
        <v>0.34300000000000003</v>
      </c>
      <c r="E45" s="4">
        <v>14.36</v>
      </c>
      <c r="F45" s="4">
        <v>9.9600000000000009</v>
      </c>
      <c r="G45" s="4">
        <v>4.01</v>
      </c>
      <c r="H45" s="4">
        <v>190.28</v>
      </c>
      <c r="I45" s="4">
        <v>119.19</v>
      </c>
      <c r="J45" s="4">
        <v>0.98599999999999999</v>
      </c>
      <c r="K45" s="4">
        <v>129.63999999999999</v>
      </c>
      <c r="L45" s="4">
        <v>80.97</v>
      </c>
      <c r="M45" s="4">
        <v>0.58199999999999996</v>
      </c>
      <c r="N45" s="4">
        <v>132.04</v>
      </c>
      <c r="O45" s="4">
        <v>82.11</v>
      </c>
      <c r="P45" s="4">
        <v>0.48699999999999999</v>
      </c>
      <c r="Q45" s="4">
        <v>99.5</v>
      </c>
      <c r="R45" s="4">
        <v>61.54</v>
      </c>
      <c r="S45" s="4">
        <v>0.55700000000000005</v>
      </c>
      <c r="T45" s="4">
        <v>125.45</v>
      </c>
      <c r="U45" s="4">
        <v>76.989999999999995</v>
      </c>
      <c r="V45" s="4">
        <v>0.26900000000000002</v>
      </c>
      <c r="W45" s="4">
        <v>97.65</v>
      </c>
      <c r="X45" s="4">
        <v>59.43</v>
      </c>
      <c r="Y45" s="4">
        <v>0.23699999999999999</v>
      </c>
      <c r="Z45" s="12">
        <f t="shared" si="2"/>
        <v>122.215</v>
      </c>
      <c r="AA45" s="9">
        <f t="shared" si="3"/>
        <v>56.036524313547993</v>
      </c>
    </row>
    <row r="46" spans="1:217" x14ac:dyDescent="0.25">
      <c r="A46" s="14" t="s">
        <v>10</v>
      </c>
      <c r="B46" s="4">
        <v>41.26</v>
      </c>
      <c r="C46" s="4">
        <v>20.67</v>
      </c>
      <c r="D46" s="4">
        <v>7.37</v>
      </c>
      <c r="E46" s="4" t="s">
        <v>131</v>
      </c>
      <c r="F46" s="4" t="s">
        <v>128</v>
      </c>
      <c r="G46" s="4" t="s">
        <v>128</v>
      </c>
      <c r="H46" s="4">
        <v>51.67</v>
      </c>
      <c r="I46" s="4">
        <v>28.95</v>
      </c>
      <c r="J46" s="4">
        <v>18.86</v>
      </c>
      <c r="K46" s="4">
        <v>162.99</v>
      </c>
      <c r="L46" s="4">
        <v>81.06</v>
      </c>
      <c r="M46" s="4">
        <v>4.28</v>
      </c>
      <c r="N46" s="4">
        <v>45.87</v>
      </c>
      <c r="O46" s="4">
        <v>22.77</v>
      </c>
      <c r="P46" s="4">
        <v>5.0199999999999996</v>
      </c>
      <c r="Q46" s="4">
        <v>59.43</v>
      </c>
      <c r="R46" s="4">
        <v>29.32</v>
      </c>
      <c r="S46" s="4">
        <v>2.59</v>
      </c>
      <c r="T46" s="4">
        <v>69.5</v>
      </c>
      <c r="U46" s="4">
        <v>33.83</v>
      </c>
      <c r="V46" s="4">
        <v>1.87</v>
      </c>
      <c r="W46" s="4">
        <v>59.83</v>
      </c>
      <c r="X46" s="4">
        <v>28.89</v>
      </c>
      <c r="Y46" s="4">
        <v>2.13</v>
      </c>
      <c r="Z46" s="12">
        <f t="shared" si="2"/>
        <v>70.078571428571436</v>
      </c>
      <c r="AA46" s="9">
        <f t="shared" si="3"/>
        <v>42.045083116646516</v>
      </c>
    </row>
    <row r="47" spans="1:217" x14ac:dyDescent="0.25">
      <c r="A47" s="14" t="s">
        <v>11</v>
      </c>
      <c r="B47" s="4">
        <v>86.8</v>
      </c>
      <c r="C47" s="4">
        <v>54.36</v>
      </c>
      <c r="D47" s="4">
        <v>5.16</v>
      </c>
      <c r="E47" s="4" t="s">
        <v>131</v>
      </c>
      <c r="F47" s="4" t="s">
        <v>128</v>
      </c>
      <c r="G47" s="4" t="s">
        <v>128</v>
      </c>
      <c r="H47" s="4">
        <v>136.21</v>
      </c>
      <c r="I47" s="4">
        <v>83.15</v>
      </c>
      <c r="J47" s="4">
        <v>10.53</v>
      </c>
      <c r="K47" s="4">
        <v>1609.84</v>
      </c>
      <c r="L47" s="4">
        <v>959.84</v>
      </c>
      <c r="M47" s="4">
        <v>7.77</v>
      </c>
      <c r="N47" s="4">
        <v>14.73</v>
      </c>
      <c r="O47" s="4">
        <v>8.85</v>
      </c>
      <c r="P47" s="4">
        <v>4.53</v>
      </c>
      <c r="Q47" s="4" t="s">
        <v>131</v>
      </c>
      <c r="R47" s="4" t="s">
        <v>128</v>
      </c>
      <c r="S47" s="4" t="s">
        <v>128</v>
      </c>
      <c r="T47" s="4">
        <v>103.74</v>
      </c>
      <c r="U47" s="4">
        <v>58.88</v>
      </c>
      <c r="V47" s="4">
        <v>3.01</v>
      </c>
      <c r="W47" s="4">
        <v>193.25</v>
      </c>
      <c r="X47" s="4">
        <v>107.69</v>
      </c>
      <c r="Y47" s="4">
        <v>9.0500000000000007</v>
      </c>
      <c r="Z47" s="12">
        <f t="shared" si="2"/>
        <v>357.42833333333328</v>
      </c>
      <c r="AA47" s="9">
        <f t="shared" si="3"/>
        <v>616.35487697970439</v>
      </c>
    </row>
    <row r="48" spans="1:217" x14ac:dyDescent="0.25">
      <c r="A48" s="14" t="s">
        <v>12</v>
      </c>
      <c r="B48" s="4">
        <v>2561.2399999999998</v>
      </c>
      <c r="C48" s="4">
        <v>6183.32</v>
      </c>
      <c r="D48" s="4">
        <v>58.91</v>
      </c>
      <c r="E48" s="4" t="s">
        <v>131</v>
      </c>
      <c r="F48" s="4" t="s">
        <v>128</v>
      </c>
      <c r="G48" s="4" t="s">
        <v>128</v>
      </c>
      <c r="H48" s="4">
        <v>3452.67</v>
      </c>
      <c r="I48" s="4">
        <v>6859.29</v>
      </c>
      <c r="J48" s="4">
        <v>27.21</v>
      </c>
      <c r="K48" s="4">
        <v>785.04</v>
      </c>
      <c r="L48" s="4">
        <v>1475.52</v>
      </c>
      <c r="M48" s="4">
        <v>20.059999999999999</v>
      </c>
      <c r="N48" s="4">
        <v>34.130000000000003</v>
      </c>
      <c r="O48" s="4">
        <v>60.81</v>
      </c>
      <c r="P48" s="4">
        <v>11.21</v>
      </c>
      <c r="Q48" s="4">
        <v>829.58</v>
      </c>
      <c r="R48" s="4">
        <v>1392.9</v>
      </c>
      <c r="S48" s="4">
        <v>9.94</v>
      </c>
      <c r="T48" s="4">
        <v>1912.28</v>
      </c>
      <c r="U48" s="4">
        <v>3034.98</v>
      </c>
      <c r="V48" s="4">
        <v>7.66</v>
      </c>
      <c r="W48" s="4">
        <v>18286.79</v>
      </c>
      <c r="X48" s="4">
        <v>27453.200000000001</v>
      </c>
      <c r="Y48" s="4">
        <v>15.66</v>
      </c>
      <c r="Z48" s="12">
        <f t="shared" si="2"/>
        <v>3980.2471428571434</v>
      </c>
      <c r="AA48" s="9">
        <f t="shared" si="3"/>
        <v>6415.5211294737237</v>
      </c>
    </row>
    <row r="49" spans="1:27" x14ac:dyDescent="0.25">
      <c r="A49" s="14" t="s">
        <v>13</v>
      </c>
      <c r="B49" s="4">
        <v>42.71</v>
      </c>
      <c r="C49" s="4">
        <v>26.38</v>
      </c>
      <c r="D49" s="4">
        <v>0.49399999999999999</v>
      </c>
      <c r="E49" s="4">
        <v>67.91</v>
      </c>
      <c r="F49" s="4">
        <v>42.49</v>
      </c>
      <c r="G49" s="4">
        <v>1.51</v>
      </c>
      <c r="H49" s="4">
        <v>43.98</v>
      </c>
      <c r="I49" s="4">
        <v>27.59</v>
      </c>
      <c r="J49" s="4">
        <v>1.22</v>
      </c>
      <c r="K49" s="4">
        <v>37.479999999999997</v>
      </c>
      <c r="L49" s="4">
        <v>23.31</v>
      </c>
      <c r="M49" s="4">
        <v>0.99199999999999999</v>
      </c>
      <c r="N49" s="4">
        <v>39.119999999999997</v>
      </c>
      <c r="O49" s="4">
        <v>24.16</v>
      </c>
      <c r="P49" s="4">
        <v>0.71299999999999997</v>
      </c>
      <c r="Q49" s="4">
        <v>35.119999999999997</v>
      </c>
      <c r="R49" s="4">
        <v>21.57</v>
      </c>
      <c r="S49" s="4">
        <v>0.56699999999999995</v>
      </c>
      <c r="T49" s="4">
        <v>44.15</v>
      </c>
      <c r="U49" s="4">
        <v>26.83</v>
      </c>
      <c r="V49" s="4">
        <v>0.47399999999999998</v>
      </c>
      <c r="W49" s="4">
        <v>41.49</v>
      </c>
      <c r="X49" s="4">
        <v>24.98</v>
      </c>
      <c r="Y49" s="4">
        <v>0.46800000000000003</v>
      </c>
      <c r="Z49" s="12">
        <f t="shared" si="2"/>
        <v>43.994999999999997</v>
      </c>
      <c r="AA49" s="9">
        <f t="shared" si="3"/>
        <v>10.175981525140447</v>
      </c>
    </row>
    <row r="50" spans="1:27" x14ac:dyDescent="0.25">
      <c r="A50" s="14" t="s">
        <v>14</v>
      </c>
      <c r="B50" s="4" t="s">
        <v>131</v>
      </c>
      <c r="C50" s="4" t="s">
        <v>128</v>
      </c>
      <c r="D50" s="4" t="s">
        <v>128</v>
      </c>
      <c r="E50" s="4">
        <v>18.37</v>
      </c>
      <c r="F50" s="4">
        <v>18.13</v>
      </c>
      <c r="G50" s="4">
        <v>11.39</v>
      </c>
      <c r="H50" s="4">
        <v>64.88</v>
      </c>
      <c r="I50" s="4">
        <v>51.75</v>
      </c>
      <c r="J50" s="4">
        <v>34.4</v>
      </c>
      <c r="K50" s="4" t="s">
        <v>131</v>
      </c>
      <c r="L50" s="4" t="s">
        <v>128</v>
      </c>
      <c r="M50" s="4" t="s">
        <v>128</v>
      </c>
      <c r="N50" s="4" t="s">
        <v>131</v>
      </c>
      <c r="O50" s="4" t="s">
        <v>128</v>
      </c>
      <c r="P50" s="4" t="s">
        <v>128</v>
      </c>
      <c r="Q50" s="4" t="s">
        <v>131</v>
      </c>
      <c r="R50" s="4" t="s">
        <v>128</v>
      </c>
      <c r="S50" s="4" t="s">
        <v>128</v>
      </c>
      <c r="T50" s="4" t="s">
        <v>131</v>
      </c>
      <c r="U50" s="4" t="s">
        <v>128</v>
      </c>
      <c r="V50" s="4" t="s">
        <v>128</v>
      </c>
      <c r="W50" s="4" t="s">
        <v>131</v>
      </c>
      <c r="X50" s="4" t="s">
        <v>128</v>
      </c>
      <c r="Y50" s="4" t="s">
        <v>128</v>
      </c>
      <c r="Z50" s="12">
        <f t="shared" si="2"/>
        <v>41.625</v>
      </c>
      <c r="AA50" s="9">
        <f t="shared" si="3"/>
        <v>32.88753639298632</v>
      </c>
    </row>
    <row r="51" spans="1:27" x14ac:dyDescent="0.25">
      <c r="A51" s="14" t="s">
        <v>15</v>
      </c>
      <c r="B51" s="4" t="s">
        <v>131</v>
      </c>
      <c r="C51" s="4" t="s">
        <v>128</v>
      </c>
      <c r="D51" s="4" t="s">
        <v>128</v>
      </c>
      <c r="E51" s="4" t="s">
        <v>131</v>
      </c>
      <c r="F51" s="4" t="s">
        <v>128</v>
      </c>
      <c r="G51" s="4" t="s">
        <v>128</v>
      </c>
      <c r="H51" s="4" t="s">
        <v>131</v>
      </c>
      <c r="I51" s="4" t="s">
        <v>128</v>
      </c>
      <c r="J51" s="4" t="s">
        <v>128</v>
      </c>
      <c r="K51" s="4" t="s">
        <v>131</v>
      </c>
      <c r="L51" s="4" t="s">
        <v>128</v>
      </c>
      <c r="M51" s="4" t="s">
        <v>128</v>
      </c>
      <c r="N51" s="4" t="s">
        <v>131</v>
      </c>
      <c r="O51" s="4" t="s">
        <v>128</v>
      </c>
      <c r="P51" s="4" t="s">
        <v>128</v>
      </c>
      <c r="Q51" s="4" t="s">
        <v>131</v>
      </c>
      <c r="R51" s="4" t="s">
        <v>128</v>
      </c>
      <c r="S51" s="4" t="s">
        <v>128</v>
      </c>
      <c r="T51" s="4">
        <v>0.19900000000000001</v>
      </c>
      <c r="U51" s="4">
        <v>9.0999999999999998E-2</v>
      </c>
      <c r="V51" s="4">
        <v>0.16300000000000001</v>
      </c>
      <c r="W51" s="4" t="s">
        <v>131</v>
      </c>
      <c r="X51" s="4" t="s">
        <v>128</v>
      </c>
      <c r="Y51" s="4" t="s">
        <v>128</v>
      </c>
      <c r="Z51" s="12">
        <f t="shared" si="2"/>
        <v>0.19900000000000001</v>
      </c>
      <c r="AA51" s="9" t="s">
        <v>128</v>
      </c>
    </row>
    <row r="52" spans="1:27" x14ac:dyDescent="0.25">
      <c r="A52" s="14" t="s">
        <v>16</v>
      </c>
      <c r="B52" s="4" t="s">
        <v>131</v>
      </c>
      <c r="C52" s="4" t="s">
        <v>128</v>
      </c>
      <c r="D52" s="4" t="s">
        <v>128</v>
      </c>
      <c r="E52" s="4" t="s">
        <v>131</v>
      </c>
      <c r="F52" s="4" t="s">
        <v>128</v>
      </c>
      <c r="G52" s="4" t="s">
        <v>128</v>
      </c>
      <c r="H52" s="4" t="s">
        <v>131</v>
      </c>
      <c r="I52" s="4" t="s">
        <v>128</v>
      </c>
      <c r="J52" s="4" t="s">
        <v>128</v>
      </c>
      <c r="K52" s="4" t="s">
        <v>131</v>
      </c>
      <c r="L52" s="4" t="s">
        <v>128</v>
      </c>
      <c r="M52" s="4" t="s">
        <v>128</v>
      </c>
      <c r="N52" s="4" t="s">
        <v>131</v>
      </c>
      <c r="O52" s="4" t="s">
        <v>128</v>
      </c>
      <c r="P52" s="4" t="s">
        <v>128</v>
      </c>
      <c r="Q52" s="4">
        <v>0.11</v>
      </c>
      <c r="R52" s="4">
        <v>0.1</v>
      </c>
      <c r="S52" s="4">
        <v>0.109</v>
      </c>
      <c r="T52" s="4" t="s">
        <v>131</v>
      </c>
      <c r="U52" s="4" t="s">
        <v>128</v>
      </c>
      <c r="V52" s="4" t="s">
        <v>128</v>
      </c>
      <c r="W52" s="4">
        <v>0.33</v>
      </c>
      <c r="X52" s="4">
        <v>0.15</v>
      </c>
      <c r="Y52" s="4">
        <v>0.192</v>
      </c>
      <c r="Z52" s="12">
        <f t="shared" si="2"/>
        <v>0.22</v>
      </c>
      <c r="AA52" s="9">
        <f t="shared" si="3"/>
        <v>0.15556349186104049</v>
      </c>
    </row>
    <row r="53" spans="1:27" x14ac:dyDescent="0.25">
      <c r="A53" s="14" t="s">
        <v>17</v>
      </c>
      <c r="B53" s="4">
        <v>3.13</v>
      </c>
      <c r="C53" s="4">
        <v>0.92</v>
      </c>
      <c r="D53" s="4">
        <v>0.158</v>
      </c>
      <c r="E53" s="4" t="s">
        <v>131</v>
      </c>
      <c r="F53" s="4" t="s">
        <v>128</v>
      </c>
      <c r="G53" s="4" t="s">
        <v>128</v>
      </c>
      <c r="H53" s="4">
        <v>0.62</v>
      </c>
      <c r="I53" s="4">
        <v>0.36</v>
      </c>
      <c r="J53" s="4">
        <v>0.21</v>
      </c>
      <c r="K53" s="4">
        <v>2.2200000000000002</v>
      </c>
      <c r="L53" s="4">
        <v>0.72</v>
      </c>
      <c r="M53" s="4">
        <v>0.26400000000000001</v>
      </c>
      <c r="N53" s="4" t="s">
        <v>131</v>
      </c>
      <c r="O53" s="4" t="s">
        <v>128</v>
      </c>
      <c r="P53" s="4" t="s">
        <v>128</v>
      </c>
      <c r="Q53" s="4" t="s">
        <v>131</v>
      </c>
      <c r="R53" s="4" t="s">
        <v>128</v>
      </c>
      <c r="S53" s="4" t="s">
        <v>128</v>
      </c>
      <c r="T53" s="4">
        <v>0.15</v>
      </c>
      <c r="U53" s="4">
        <v>7.4999999999999997E-2</v>
      </c>
      <c r="V53" s="4">
        <v>0.121</v>
      </c>
      <c r="W53" s="4">
        <v>4.16</v>
      </c>
      <c r="X53" s="4">
        <v>1.28</v>
      </c>
      <c r="Y53" s="4">
        <v>9.2999999999999999E-2</v>
      </c>
      <c r="Z53" s="12">
        <f t="shared" si="2"/>
        <v>2.056</v>
      </c>
      <c r="AA53" s="9">
        <f t="shared" si="3"/>
        <v>1.6809312894940114</v>
      </c>
    </row>
    <row r="54" spans="1:27" x14ac:dyDescent="0.25">
      <c r="A54" s="14" t="s">
        <v>18</v>
      </c>
      <c r="B54" s="4" t="s">
        <v>131</v>
      </c>
      <c r="C54" s="4" t="s">
        <v>128</v>
      </c>
      <c r="D54" s="4" t="s">
        <v>128</v>
      </c>
      <c r="E54" s="4">
        <v>5.31</v>
      </c>
      <c r="F54" s="4">
        <v>7.65</v>
      </c>
      <c r="G54" s="4">
        <v>4.09</v>
      </c>
      <c r="H54" s="4">
        <v>21.56</v>
      </c>
      <c r="I54" s="4">
        <v>25.25</v>
      </c>
      <c r="J54" s="4">
        <v>1.89</v>
      </c>
      <c r="K54" s="4">
        <v>58.39</v>
      </c>
      <c r="L54" s="4">
        <v>67.37</v>
      </c>
      <c r="M54" s="4">
        <v>1.37</v>
      </c>
      <c r="N54" s="4">
        <v>4.7699999999999996</v>
      </c>
      <c r="O54" s="4">
        <v>5.49</v>
      </c>
      <c r="P54" s="4">
        <v>0.47599999999999998</v>
      </c>
      <c r="Q54" s="4">
        <v>819.65</v>
      </c>
      <c r="R54" s="4">
        <v>932.37</v>
      </c>
      <c r="S54" s="4">
        <v>0.6</v>
      </c>
      <c r="T54" s="4">
        <v>0.43</v>
      </c>
      <c r="U54" s="4">
        <v>0.53</v>
      </c>
      <c r="V54" s="4">
        <v>0.40200000000000002</v>
      </c>
      <c r="W54" s="4">
        <v>538.85</v>
      </c>
      <c r="X54" s="4">
        <v>601.91</v>
      </c>
      <c r="Y54" s="4">
        <v>1.48</v>
      </c>
      <c r="Z54" s="12">
        <f t="shared" si="2"/>
        <v>206.99428571428572</v>
      </c>
      <c r="AA54" s="9">
        <f t="shared" si="3"/>
        <v>333.21273594392829</v>
      </c>
    </row>
    <row r="55" spans="1:27" x14ac:dyDescent="0.25">
      <c r="A55" s="14" t="s">
        <v>19</v>
      </c>
      <c r="B55" s="4">
        <v>0.91</v>
      </c>
      <c r="C55" s="4">
        <v>0.81</v>
      </c>
      <c r="D55" s="4">
        <v>0.69799999999999995</v>
      </c>
      <c r="E55" s="4" t="s">
        <v>131</v>
      </c>
      <c r="F55" s="4" t="s">
        <v>128</v>
      </c>
      <c r="G55" s="4" t="s">
        <v>128</v>
      </c>
      <c r="H55" s="4" t="s">
        <v>131</v>
      </c>
      <c r="I55" s="4" t="s">
        <v>128</v>
      </c>
      <c r="J55" s="4" t="s">
        <v>128</v>
      </c>
      <c r="K55" s="4">
        <v>1.5</v>
      </c>
      <c r="L55" s="4">
        <v>1.32</v>
      </c>
      <c r="M55" s="4">
        <v>0.79900000000000004</v>
      </c>
      <c r="N55" s="4" t="s">
        <v>131</v>
      </c>
      <c r="O55" s="4" t="s">
        <v>128</v>
      </c>
      <c r="P55" s="4" t="s">
        <v>128</v>
      </c>
      <c r="Q55" s="4" t="s">
        <v>131</v>
      </c>
      <c r="R55" s="4" t="s">
        <v>128</v>
      </c>
      <c r="S55" s="4" t="s">
        <v>128</v>
      </c>
      <c r="T55" s="4">
        <v>4.92</v>
      </c>
      <c r="U55" s="4">
        <v>3.93</v>
      </c>
      <c r="V55" s="4">
        <v>0.33700000000000002</v>
      </c>
      <c r="W55" s="4">
        <v>0.95</v>
      </c>
      <c r="X55" s="4">
        <v>0.79</v>
      </c>
      <c r="Y55" s="4">
        <v>0.41799999999999998</v>
      </c>
      <c r="Z55" s="12">
        <f t="shared" si="2"/>
        <v>2.0699999999999998</v>
      </c>
      <c r="AA55" s="9">
        <f t="shared" si="3"/>
        <v>1.9189754210689272</v>
      </c>
    </row>
    <row r="56" spans="1:27" x14ac:dyDescent="0.25">
      <c r="A56" s="14" t="s">
        <v>20</v>
      </c>
      <c r="B56" s="4">
        <v>14.75</v>
      </c>
      <c r="C56" s="4">
        <v>14.92</v>
      </c>
      <c r="D56" s="4">
        <v>5.87</v>
      </c>
      <c r="E56" s="4" t="s">
        <v>131</v>
      </c>
      <c r="F56" s="4" t="s">
        <v>128</v>
      </c>
      <c r="G56" s="4" t="s">
        <v>128</v>
      </c>
      <c r="H56" s="4" t="s">
        <v>131</v>
      </c>
      <c r="I56" s="4" t="s">
        <v>128</v>
      </c>
      <c r="J56" s="4" t="s">
        <v>128</v>
      </c>
      <c r="K56" s="4">
        <v>40.19</v>
      </c>
      <c r="L56" s="4">
        <v>39.5</v>
      </c>
      <c r="M56" s="4">
        <v>9.52</v>
      </c>
      <c r="N56" s="4" t="s">
        <v>131</v>
      </c>
      <c r="O56" s="4" t="s">
        <v>128</v>
      </c>
      <c r="P56" s="4" t="s">
        <v>128</v>
      </c>
      <c r="Q56" s="4" t="s">
        <v>131</v>
      </c>
      <c r="R56" s="4" t="s">
        <v>128</v>
      </c>
      <c r="S56" s="4" t="s">
        <v>128</v>
      </c>
      <c r="T56" s="4" t="s">
        <v>131</v>
      </c>
      <c r="U56" s="4" t="s">
        <v>128</v>
      </c>
      <c r="V56" s="4" t="s">
        <v>128</v>
      </c>
      <c r="W56" s="4" t="s">
        <v>131</v>
      </c>
      <c r="X56" s="4" t="s">
        <v>128</v>
      </c>
      <c r="Y56" s="4" t="s">
        <v>128</v>
      </c>
      <c r="Z56" s="12">
        <f t="shared" si="2"/>
        <v>27.47</v>
      </c>
      <c r="AA56" s="9">
        <f t="shared" si="3"/>
        <v>17.988796513385768</v>
      </c>
    </row>
    <row r="57" spans="1:27" x14ac:dyDescent="0.25">
      <c r="A57" s="14" t="s">
        <v>21</v>
      </c>
      <c r="B57" s="4">
        <v>1.0900000000000001</v>
      </c>
      <c r="C57" s="4">
        <v>0.66</v>
      </c>
      <c r="D57" s="4">
        <v>0.13300000000000001</v>
      </c>
      <c r="E57" s="4">
        <v>47.29</v>
      </c>
      <c r="F57" s="4">
        <v>28.52</v>
      </c>
      <c r="G57" s="4">
        <v>0.77700000000000002</v>
      </c>
      <c r="H57" s="4" t="s">
        <v>131</v>
      </c>
      <c r="I57" s="4" t="s">
        <v>128</v>
      </c>
      <c r="J57" s="4" t="s">
        <v>128</v>
      </c>
      <c r="K57" s="4">
        <v>23.19</v>
      </c>
      <c r="L57" s="4">
        <v>13.91</v>
      </c>
      <c r="M57" s="4">
        <v>0.251</v>
      </c>
      <c r="N57" s="4" t="s">
        <v>131</v>
      </c>
      <c r="O57" s="4" t="s">
        <v>128</v>
      </c>
      <c r="P57" s="4" t="s">
        <v>128</v>
      </c>
      <c r="Q57" s="4" t="s">
        <v>131</v>
      </c>
      <c r="R57" s="4" t="s">
        <v>128</v>
      </c>
      <c r="S57" s="4" t="s">
        <v>128</v>
      </c>
      <c r="T57" s="4">
        <v>8.5999999999999993E-2</v>
      </c>
      <c r="U57" s="4">
        <v>6.5000000000000002E-2</v>
      </c>
      <c r="V57" s="4">
        <v>8.2699999999999996E-2</v>
      </c>
      <c r="W57" s="4">
        <v>0.79</v>
      </c>
      <c r="X57" s="4">
        <v>0.47</v>
      </c>
      <c r="Y57" s="4">
        <v>8.9200000000000002E-2</v>
      </c>
      <c r="Z57" s="12">
        <f t="shared" si="2"/>
        <v>14.489200000000002</v>
      </c>
      <c r="AA57" s="9">
        <f t="shared" si="3"/>
        <v>20.774113776524857</v>
      </c>
    </row>
    <row r="58" spans="1:27" x14ac:dyDescent="0.25">
      <c r="A58" s="14" t="s">
        <v>22</v>
      </c>
      <c r="B58" s="4">
        <v>4.96</v>
      </c>
      <c r="C58" s="4">
        <v>3.38</v>
      </c>
      <c r="D58" s="4">
        <v>1.43</v>
      </c>
      <c r="E58" s="4">
        <v>4.26</v>
      </c>
      <c r="F58" s="4">
        <v>3.4</v>
      </c>
      <c r="G58" s="4">
        <v>1.47</v>
      </c>
      <c r="H58" s="4">
        <v>16.690000000000001</v>
      </c>
      <c r="I58" s="4">
        <v>11.67</v>
      </c>
      <c r="J58" s="4">
        <v>2.79</v>
      </c>
      <c r="K58" s="4">
        <v>10.31</v>
      </c>
      <c r="L58" s="4">
        <v>7.08</v>
      </c>
      <c r="M58" s="4">
        <v>2.04</v>
      </c>
      <c r="N58" s="4">
        <v>15.48</v>
      </c>
      <c r="O58" s="4">
        <v>10.46</v>
      </c>
      <c r="P58" s="4">
        <v>1.0900000000000001</v>
      </c>
      <c r="Q58" s="4">
        <v>2.4500000000000002</v>
      </c>
      <c r="R58" s="4">
        <v>1.8</v>
      </c>
      <c r="S58" s="4">
        <v>1.07</v>
      </c>
      <c r="T58" s="4">
        <v>3.36</v>
      </c>
      <c r="U58" s="4">
        <v>2.2799999999999998</v>
      </c>
      <c r="V58" s="4">
        <v>0.84499999999999997</v>
      </c>
      <c r="W58" s="4">
        <v>6.61</v>
      </c>
      <c r="X58" s="4">
        <v>4.41</v>
      </c>
      <c r="Y58" s="4">
        <v>0.89200000000000002</v>
      </c>
      <c r="Z58" s="12">
        <f t="shared" si="2"/>
        <v>8.0150000000000006</v>
      </c>
      <c r="AA58" s="9">
        <f t="shared" si="3"/>
        <v>5.5329429007407196</v>
      </c>
    </row>
    <row r="59" spans="1:27" x14ac:dyDescent="0.25">
      <c r="A59" s="14" t="s">
        <v>23</v>
      </c>
      <c r="B59" s="4">
        <v>2.7</v>
      </c>
      <c r="C59" s="4">
        <v>1.99</v>
      </c>
      <c r="D59" s="4">
        <v>0.89100000000000001</v>
      </c>
      <c r="E59" s="4" t="s">
        <v>131</v>
      </c>
      <c r="F59" s="4" t="s">
        <v>128</v>
      </c>
      <c r="G59" s="4" t="s">
        <v>128</v>
      </c>
      <c r="H59" s="4" t="s">
        <v>131</v>
      </c>
      <c r="I59" s="4" t="s">
        <v>128</v>
      </c>
      <c r="J59" s="4" t="s">
        <v>128</v>
      </c>
      <c r="K59" s="4" t="s">
        <v>131</v>
      </c>
      <c r="L59" s="4" t="s">
        <v>128</v>
      </c>
      <c r="M59" s="4" t="s">
        <v>128</v>
      </c>
      <c r="N59" s="4">
        <v>5.0999999999999996</v>
      </c>
      <c r="O59" s="4">
        <v>3.71</v>
      </c>
      <c r="P59" s="4">
        <v>0.51600000000000001</v>
      </c>
      <c r="Q59" s="4" t="s">
        <v>131</v>
      </c>
      <c r="R59" s="4" t="s">
        <v>128</v>
      </c>
      <c r="S59" s="4" t="s">
        <v>128</v>
      </c>
      <c r="T59" s="4">
        <v>2.5</v>
      </c>
      <c r="U59" s="4">
        <v>1.81</v>
      </c>
      <c r="V59" s="4">
        <v>0.48799999999999999</v>
      </c>
      <c r="W59" s="4">
        <v>2.5499999999999998</v>
      </c>
      <c r="X59" s="4">
        <v>1.84</v>
      </c>
      <c r="Y59" s="4">
        <v>0.52700000000000002</v>
      </c>
      <c r="Z59" s="12">
        <f t="shared" si="2"/>
        <v>3.2125000000000004</v>
      </c>
      <c r="AA59" s="9">
        <f t="shared" si="3"/>
        <v>1.2611998255629422</v>
      </c>
    </row>
    <row r="60" spans="1:27" x14ac:dyDescent="0.25">
      <c r="A60" s="14" t="s">
        <v>24</v>
      </c>
      <c r="B60" s="4" t="s">
        <v>131</v>
      </c>
      <c r="C60" s="4" t="s">
        <v>128</v>
      </c>
      <c r="D60" s="4" t="s">
        <v>128</v>
      </c>
      <c r="E60" s="4" t="s">
        <v>131</v>
      </c>
      <c r="F60" s="4" t="s">
        <v>128</v>
      </c>
      <c r="G60" s="4" t="s">
        <v>128</v>
      </c>
      <c r="H60" s="4">
        <v>7.83</v>
      </c>
      <c r="I60" s="4">
        <v>2.25</v>
      </c>
      <c r="J60" s="4">
        <v>0.20100000000000001</v>
      </c>
      <c r="K60" s="4" t="s">
        <v>131</v>
      </c>
      <c r="L60" s="4" t="s">
        <v>128</v>
      </c>
      <c r="M60" s="4" t="s">
        <v>128</v>
      </c>
      <c r="N60" s="4" t="s">
        <v>131</v>
      </c>
      <c r="O60" s="4" t="s">
        <v>128</v>
      </c>
      <c r="P60" s="4" t="s">
        <v>128</v>
      </c>
      <c r="Q60" s="4" t="s">
        <v>131</v>
      </c>
      <c r="R60" s="4" t="s">
        <v>128</v>
      </c>
      <c r="S60" s="4" t="s">
        <v>128</v>
      </c>
      <c r="T60" s="4" t="s">
        <v>131</v>
      </c>
      <c r="U60" s="4" t="s">
        <v>128</v>
      </c>
      <c r="V60" s="4" t="s">
        <v>128</v>
      </c>
      <c r="W60" s="4">
        <v>1.54</v>
      </c>
      <c r="X60" s="4">
        <v>0.44</v>
      </c>
      <c r="Y60" s="4">
        <v>7.0800000000000002E-2</v>
      </c>
      <c r="Z60" s="12">
        <f t="shared" si="2"/>
        <v>4.6850000000000005</v>
      </c>
      <c r="AA60" s="9">
        <f t="shared" si="3"/>
        <v>4.4477016536633833</v>
      </c>
    </row>
    <row r="61" spans="1:27" x14ac:dyDescent="0.25">
      <c r="A61" s="14" t="s">
        <v>25</v>
      </c>
      <c r="B61" s="4">
        <v>15.27</v>
      </c>
      <c r="C61" s="4">
        <v>4.38</v>
      </c>
      <c r="D61" s="4">
        <v>9.3600000000000003E-2</v>
      </c>
      <c r="E61" s="4" t="s">
        <v>131</v>
      </c>
      <c r="F61" s="4" t="s">
        <v>128</v>
      </c>
      <c r="G61" s="4" t="s">
        <v>128</v>
      </c>
      <c r="H61" s="4" t="s">
        <v>131</v>
      </c>
      <c r="I61" s="4" t="s">
        <v>128</v>
      </c>
      <c r="J61" s="4" t="s">
        <v>128</v>
      </c>
      <c r="K61" s="4">
        <v>10.86</v>
      </c>
      <c r="L61" s="4">
        <v>3.2</v>
      </c>
      <c r="M61" s="4">
        <v>0.20899999999999999</v>
      </c>
      <c r="N61" s="4" t="s">
        <v>131</v>
      </c>
      <c r="O61" s="4" t="s">
        <v>128</v>
      </c>
      <c r="P61" s="4" t="s">
        <v>128</v>
      </c>
      <c r="Q61" s="4">
        <v>9.6000000000000002E-2</v>
      </c>
      <c r="R61" s="4">
        <v>6.4000000000000001E-2</v>
      </c>
      <c r="S61" s="4">
        <v>6.59E-2</v>
      </c>
      <c r="T61" s="4">
        <v>4.1399999999999997</v>
      </c>
      <c r="U61" s="4">
        <v>1.2</v>
      </c>
      <c r="V61" s="4">
        <v>5.9499999999999997E-2</v>
      </c>
      <c r="W61" s="4">
        <v>1.71</v>
      </c>
      <c r="X61" s="4">
        <v>0.51</v>
      </c>
      <c r="Y61" s="4">
        <v>5.5800000000000002E-2</v>
      </c>
      <c r="Z61" s="12">
        <f t="shared" si="2"/>
        <v>6.4152000000000005</v>
      </c>
      <c r="AA61" s="9">
        <f t="shared" si="3"/>
        <v>6.4306193480877081</v>
      </c>
    </row>
    <row r="62" spans="1:27" x14ac:dyDescent="0.25">
      <c r="A62" s="14" t="s">
        <v>26</v>
      </c>
      <c r="B62" s="4" t="s">
        <v>131</v>
      </c>
      <c r="C62" s="4" t="s">
        <v>128</v>
      </c>
      <c r="D62" s="4" t="s">
        <v>128</v>
      </c>
      <c r="E62" s="4" t="s">
        <v>131</v>
      </c>
      <c r="F62" s="4" t="s">
        <v>128</v>
      </c>
      <c r="G62" s="4" t="s">
        <v>128</v>
      </c>
      <c r="H62" s="4" t="s">
        <v>131</v>
      </c>
      <c r="I62" s="4" t="s">
        <v>128</v>
      </c>
      <c r="J62" s="4" t="s">
        <v>128</v>
      </c>
      <c r="K62" s="4" t="s">
        <v>131</v>
      </c>
      <c r="L62" s="4" t="s">
        <v>128</v>
      </c>
      <c r="M62" s="4" t="s">
        <v>128</v>
      </c>
      <c r="N62" s="4" t="s">
        <v>131</v>
      </c>
      <c r="O62" s="4" t="s">
        <v>128</v>
      </c>
      <c r="P62" s="4" t="s">
        <v>128</v>
      </c>
      <c r="Q62" s="4" t="s">
        <v>131</v>
      </c>
      <c r="R62" s="4" t="s">
        <v>128</v>
      </c>
      <c r="S62" s="4" t="s">
        <v>128</v>
      </c>
      <c r="T62" s="4" t="s">
        <v>131</v>
      </c>
      <c r="U62" s="4" t="s">
        <v>128</v>
      </c>
      <c r="V62" s="4" t="s">
        <v>128</v>
      </c>
      <c r="W62" s="4" t="s">
        <v>131</v>
      </c>
      <c r="X62" s="4" t="s">
        <v>128</v>
      </c>
      <c r="Y62" s="4" t="s">
        <v>128</v>
      </c>
      <c r="Z62" s="12" t="s">
        <v>128</v>
      </c>
      <c r="AA62" s="9" t="s">
        <v>128</v>
      </c>
    </row>
    <row r="63" spans="1:27" x14ac:dyDescent="0.25">
      <c r="A63" s="14" t="s">
        <v>27</v>
      </c>
      <c r="B63" s="4" t="s">
        <v>131</v>
      </c>
      <c r="C63" s="4" t="s">
        <v>128</v>
      </c>
      <c r="D63" s="4" t="s">
        <v>128</v>
      </c>
      <c r="E63" s="4" t="s">
        <v>131</v>
      </c>
      <c r="F63" s="4" t="s">
        <v>128</v>
      </c>
      <c r="G63" s="4" t="s">
        <v>128</v>
      </c>
      <c r="H63" s="4" t="s">
        <v>131</v>
      </c>
      <c r="I63" s="4" t="s">
        <v>128</v>
      </c>
      <c r="J63" s="4" t="s">
        <v>128</v>
      </c>
      <c r="K63" s="4" t="s">
        <v>131</v>
      </c>
      <c r="L63" s="4" t="s">
        <v>128</v>
      </c>
      <c r="M63" s="4" t="s">
        <v>128</v>
      </c>
      <c r="N63" s="4">
        <v>2.8</v>
      </c>
      <c r="O63" s="4">
        <v>0.72</v>
      </c>
      <c r="P63" s="4">
        <v>0.29199999999999998</v>
      </c>
      <c r="Q63" s="4" t="s">
        <v>131</v>
      </c>
      <c r="R63" s="4" t="s">
        <v>128</v>
      </c>
      <c r="S63" s="4" t="s">
        <v>128</v>
      </c>
      <c r="T63" s="4">
        <v>0.13300000000000001</v>
      </c>
      <c r="U63" s="4">
        <v>6.3E-2</v>
      </c>
      <c r="V63" s="4">
        <v>0</v>
      </c>
      <c r="W63" s="4" t="s">
        <v>131</v>
      </c>
      <c r="X63" s="4" t="s">
        <v>128</v>
      </c>
      <c r="Y63" s="4" t="s">
        <v>128</v>
      </c>
      <c r="Z63" s="12">
        <f t="shared" si="2"/>
        <v>1.4664999999999999</v>
      </c>
      <c r="AA63" s="9">
        <f t="shared" si="3"/>
        <v>1.8858537854245221</v>
      </c>
    </row>
    <row r="64" spans="1:27" x14ac:dyDescent="0.25">
      <c r="A64" s="14" t="s">
        <v>28</v>
      </c>
      <c r="B64" s="4">
        <v>3.4</v>
      </c>
      <c r="C64" s="4">
        <v>1.29</v>
      </c>
      <c r="D64" s="4">
        <v>0.33700000000000002</v>
      </c>
      <c r="E64" s="4" t="s">
        <v>131</v>
      </c>
      <c r="F64" s="4" t="s">
        <v>128</v>
      </c>
      <c r="G64" s="4" t="s">
        <v>128</v>
      </c>
      <c r="H64" s="4">
        <v>0.88</v>
      </c>
      <c r="I64" s="4">
        <v>0.7</v>
      </c>
      <c r="J64" s="4">
        <v>0</v>
      </c>
      <c r="K64" s="4" t="s">
        <v>131</v>
      </c>
      <c r="L64" s="4" t="s">
        <v>128</v>
      </c>
      <c r="M64" s="4" t="s">
        <v>128</v>
      </c>
      <c r="N64" s="4">
        <v>4.07</v>
      </c>
      <c r="O64" s="4">
        <v>1.55</v>
      </c>
      <c r="P64" s="4">
        <v>0.54300000000000004</v>
      </c>
      <c r="Q64" s="4">
        <v>37.71</v>
      </c>
      <c r="R64" s="4">
        <v>13.95</v>
      </c>
      <c r="S64" s="4">
        <v>1.21</v>
      </c>
      <c r="T64" s="4">
        <v>4.05</v>
      </c>
      <c r="U64" s="4">
        <v>1.52</v>
      </c>
      <c r="V64" s="4">
        <v>0.34</v>
      </c>
      <c r="W64" s="4">
        <v>22.48</v>
      </c>
      <c r="X64" s="4">
        <v>8.1999999999999993</v>
      </c>
      <c r="Y64" s="4">
        <v>0.33</v>
      </c>
      <c r="Z64" s="12">
        <f t="shared" si="2"/>
        <v>12.098333333333334</v>
      </c>
      <c r="AA64" s="9">
        <f t="shared" si="3"/>
        <v>14.795122732396196</v>
      </c>
    </row>
    <row r="65" spans="1:27" x14ac:dyDescent="0.25">
      <c r="A65" s="14" t="s">
        <v>29</v>
      </c>
      <c r="B65" s="4">
        <v>0.39</v>
      </c>
      <c r="C65" s="4">
        <v>0.3</v>
      </c>
      <c r="D65" s="4">
        <v>0.23599999999999999</v>
      </c>
      <c r="E65" s="4" t="s">
        <v>131</v>
      </c>
      <c r="F65" s="4" t="s">
        <v>128</v>
      </c>
      <c r="G65" s="4" t="s">
        <v>128</v>
      </c>
      <c r="H65" s="4" t="s">
        <v>131</v>
      </c>
      <c r="I65" s="4" t="s">
        <v>128</v>
      </c>
      <c r="J65" s="4" t="s">
        <v>128</v>
      </c>
      <c r="K65" s="4">
        <v>1.43</v>
      </c>
      <c r="L65" s="4">
        <v>1.08</v>
      </c>
      <c r="M65" s="4">
        <v>0.748</v>
      </c>
      <c r="N65" s="4" t="s">
        <v>131</v>
      </c>
      <c r="O65" s="4" t="s">
        <v>128</v>
      </c>
      <c r="P65" s="4" t="s">
        <v>128</v>
      </c>
      <c r="Q65" s="4">
        <v>0.56000000000000005</v>
      </c>
      <c r="R65" s="4">
        <v>0.52</v>
      </c>
      <c r="S65" s="4">
        <v>0.47</v>
      </c>
      <c r="T65" s="4" t="s">
        <v>131</v>
      </c>
      <c r="U65" s="4" t="s">
        <v>128</v>
      </c>
      <c r="V65" s="4" t="s">
        <v>128</v>
      </c>
      <c r="W65" s="4" t="s">
        <v>131</v>
      </c>
      <c r="X65" s="4" t="s">
        <v>128</v>
      </c>
      <c r="Y65" s="4" t="s">
        <v>128</v>
      </c>
      <c r="Z65" s="12">
        <f t="shared" si="2"/>
        <v>0.79333333333333333</v>
      </c>
      <c r="AA65" s="9">
        <f t="shared" si="3"/>
        <v>0.5578829028867377</v>
      </c>
    </row>
    <row r="66" spans="1:27" x14ac:dyDescent="0.25">
      <c r="A66" s="14" t="s">
        <v>30</v>
      </c>
      <c r="B66" s="4">
        <v>1.53</v>
      </c>
      <c r="C66" s="4">
        <v>1.29</v>
      </c>
      <c r="D66" s="4">
        <v>0.621</v>
      </c>
      <c r="E66" s="4" t="s">
        <v>131</v>
      </c>
      <c r="F66" s="4" t="s">
        <v>128</v>
      </c>
      <c r="G66" s="4" t="s">
        <v>128</v>
      </c>
      <c r="H66" s="4">
        <v>1.2</v>
      </c>
      <c r="I66" s="4">
        <v>1.29</v>
      </c>
      <c r="J66" s="4">
        <v>0.95699999999999996</v>
      </c>
      <c r="K66" s="4">
        <v>6.1</v>
      </c>
      <c r="L66" s="4">
        <v>5.05</v>
      </c>
      <c r="M66" s="4">
        <v>0.79</v>
      </c>
      <c r="N66" s="4">
        <v>1.79</v>
      </c>
      <c r="O66" s="4">
        <v>1.48</v>
      </c>
      <c r="P66" s="4">
        <v>0.6</v>
      </c>
      <c r="Q66" s="4">
        <v>0.98</v>
      </c>
      <c r="R66" s="4">
        <v>0.85</v>
      </c>
      <c r="S66" s="4">
        <v>0.36199999999999999</v>
      </c>
      <c r="T66" s="4">
        <v>3.82</v>
      </c>
      <c r="U66" s="4">
        <v>3.06</v>
      </c>
      <c r="V66" s="4">
        <v>0.35099999999999998</v>
      </c>
      <c r="W66" s="4">
        <v>2.7</v>
      </c>
      <c r="X66" s="4">
        <v>2.14</v>
      </c>
      <c r="Y66" s="4">
        <v>0.495</v>
      </c>
      <c r="Z66" s="12">
        <f t="shared" si="2"/>
        <v>2.5885714285714285</v>
      </c>
      <c r="AA66" s="9">
        <f t="shared" si="3"/>
        <v>1.8317971919349996</v>
      </c>
    </row>
    <row r="67" spans="1:27" x14ac:dyDescent="0.25">
      <c r="A67" s="14" t="s">
        <v>31</v>
      </c>
      <c r="B67" s="4">
        <v>8.3800000000000008</v>
      </c>
      <c r="C67" s="4">
        <v>7.28</v>
      </c>
      <c r="D67" s="4">
        <v>0.26</v>
      </c>
      <c r="E67" s="4" t="s">
        <v>131</v>
      </c>
      <c r="F67" s="4" t="s">
        <v>128</v>
      </c>
      <c r="G67" s="4" t="s">
        <v>128</v>
      </c>
      <c r="H67" s="4" t="s">
        <v>131</v>
      </c>
      <c r="I67" s="4" t="s">
        <v>128</v>
      </c>
      <c r="J67" s="4" t="s">
        <v>128</v>
      </c>
      <c r="K67" s="4">
        <v>1.63</v>
      </c>
      <c r="L67" s="4">
        <v>1.47</v>
      </c>
      <c r="M67" s="4">
        <v>0.48199999999999998</v>
      </c>
      <c r="N67" s="4" t="s">
        <v>131</v>
      </c>
      <c r="O67" s="4" t="s">
        <v>128</v>
      </c>
      <c r="P67" s="4" t="s">
        <v>128</v>
      </c>
      <c r="Q67" s="4">
        <v>0.64</v>
      </c>
      <c r="R67" s="4">
        <v>0.59</v>
      </c>
      <c r="S67" s="4">
        <v>0.222</v>
      </c>
      <c r="T67" s="4">
        <v>0.42</v>
      </c>
      <c r="U67" s="4">
        <v>0.37</v>
      </c>
      <c r="V67" s="4">
        <v>0.16400000000000001</v>
      </c>
      <c r="W67" s="4">
        <v>3.93</v>
      </c>
      <c r="X67" s="4">
        <v>3.31</v>
      </c>
      <c r="Y67" s="4">
        <v>0.32100000000000001</v>
      </c>
      <c r="Z67" s="12">
        <f t="shared" si="2"/>
        <v>3.0000000000000004</v>
      </c>
      <c r="AA67" s="9">
        <f t="shared" si="3"/>
        <v>3.3133140509163934</v>
      </c>
    </row>
    <row r="68" spans="1:27" x14ac:dyDescent="0.25">
      <c r="A68" s="14" t="s">
        <v>32</v>
      </c>
      <c r="B68" s="4">
        <v>0.48</v>
      </c>
      <c r="C68" s="4">
        <v>0.15</v>
      </c>
      <c r="D68" s="4">
        <v>0.14699999999999999</v>
      </c>
      <c r="E68" s="4">
        <v>21.02</v>
      </c>
      <c r="F68" s="4">
        <v>5.4</v>
      </c>
      <c r="G68" s="4">
        <v>0.17499999999999999</v>
      </c>
      <c r="H68" s="4" t="s">
        <v>131</v>
      </c>
      <c r="I68" s="4" t="s">
        <v>128</v>
      </c>
      <c r="J68" s="4" t="s">
        <v>128</v>
      </c>
      <c r="K68" s="4" t="s">
        <v>131</v>
      </c>
      <c r="L68" s="4" t="s">
        <v>128</v>
      </c>
      <c r="M68" s="4" t="s">
        <v>128</v>
      </c>
      <c r="N68" s="4" t="s">
        <v>131</v>
      </c>
      <c r="O68" s="4" t="s">
        <v>128</v>
      </c>
      <c r="P68" s="4" t="s">
        <v>128</v>
      </c>
      <c r="Q68" s="4" t="s">
        <v>131</v>
      </c>
      <c r="R68" s="4" t="s">
        <v>128</v>
      </c>
      <c r="S68" s="4" t="s">
        <v>128</v>
      </c>
      <c r="T68" s="4">
        <v>1.57</v>
      </c>
      <c r="U68" s="4">
        <v>0.43</v>
      </c>
      <c r="V68" s="4">
        <v>5.9499999999999997E-2</v>
      </c>
      <c r="W68" s="4" t="s">
        <v>131</v>
      </c>
      <c r="X68" s="4" t="s">
        <v>128</v>
      </c>
      <c r="Y68" s="4" t="s">
        <v>128</v>
      </c>
      <c r="Z68" s="12">
        <f t="shared" si="2"/>
        <v>7.69</v>
      </c>
      <c r="AA68" s="9">
        <f t="shared" si="3"/>
        <v>11.556976248136879</v>
      </c>
    </row>
    <row r="69" spans="1:27" ht="13.8" thickBot="1" x14ac:dyDescent="0.3">
      <c r="A69" s="15" t="s">
        <v>33</v>
      </c>
      <c r="B69" s="5">
        <v>3.94</v>
      </c>
      <c r="C69" s="5">
        <v>2.4500000000000002</v>
      </c>
      <c r="D69" s="5">
        <v>0.71399999999999997</v>
      </c>
      <c r="E69" s="5" t="s">
        <v>131</v>
      </c>
      <c r="F69" s="5" t="s">
        <v>128</v>
      </c>
      <c r="G69" s="5" t="s">
        <v>128</v>
      </c>
      <c r="H69" s="5">
        <v>73.11</v>
      </c>
      <c r="I69" s="5">
        <v>45.71</v>
      </c>
      <c r="J69" s="5">
        <v>0.26</v>
      </c>
      <c r="K69" s="5">
        <v>5.1100000000000003</v>
      </c>
      <c r="L69" s="5">
        <v>3.21</v>
      </c>
      <c r="M69" s="5">
        <v>0.16200000000000001</v>
      </c>
      <c r="N69" s="5">
        <v>0.69</v>
      </c>
      <c r="O69" s="5">
        <v>0.44</v>
      </c>
      <c r="P69" s="5">
        <v>0.27</v>
      </c>
      <c r="Q69" s="5">
        <v>0.109</v>
      </c>
      <c r="R69" s="5">
        <v>9.9000000000000005E-2</v>
      </c>
      <c r="S69" s="5">
        <v>7.22E-2</v>
      </c>
      <c r="T69" s="5">
        <v>1</v>
      </c>
      <c r="U69" s="5">
        <v>0.62</v>
      </c>
      <c r="V69" s="5">
        <v>0.10299999999999999</v>
      </c>
      <c r="W69" s="5" t="s">
        <v>131</v>
      </c>
      <c r="X69" s="5" t="s">
        <v>128</v>
      </c>
      <c r="Y69" s="5" t="s">
        <v>128</v>
      </c>
      <c r="Z69" s="13">
        <f t="shared" si="2"/>
        <v>13.993166666666665</v>
      </c>
      <c r="AA69" s="10">
        <f t="shared" si="3"/>
        <v>29.028756435070843</v>
      </c>
    </row>
    <row r="70" spans="1:27" ht="13.8" thickBot="1" x14ac:dyDescent="0.3"/>
    <row r="71" spans="1:27" x14ac:dyDescent="0.25">
      <c r="A71" s="11"/>
      <c r="B71" s="3" t="s">
        <v>48</v>
      </c>
      <c r="C71" s="3" t="s">
        <v>0</v>
      </c>
      <c r="D71" s="3" t="s">
        <v>129</v>
      </c>
      <c r="E71" s="3" t="s">
        <v>49</v>
      </c>
      <c r="F71" s="3" t="s">
        <v>0</v>
      </c>
      <c r="G71" s="3" t="s">
        <v>129</v>
      </c>
      <c r="H71" s="3" t="s">
        <v>50</v>
      </c>
      <c r="I71" s="3" t="s">
        <v>0</v>
      </c>
      <c r="J71" s="3" t="s">
        <v>129</v>
      </c>
      <c r="K71" s="3" t="s">
        <v>51</v>
      </c>
      <c r="L71" s="3" t="s">
        <v>0</v>
      </c>
      <c r="M71" s="3" t="s">
        <v>129</v>
      </c>
      <c r="N71" s="3" t="s">
        <v>52</v>
      </c>
      <c r="O71" s="3" t="s">
        <v>0</v>
      </c>
      <c r="P71" s="3" t="s">
        <v>129</v>
      </c>
      <c r="Q71" s="3" t="s">
        <v>53</v>
      </c>
      <c r="R71" s="3" t="s">
        <v>0</v>
      </c>
      <c r="S71" s="3" t="s">
        <v>129</v>
      </c>
      <c r="T71" s="3" t="s">
        <v>127</v>
      </c>
      <c r="U71" s="3" t="s">
        <v>0</v>
      </c>
      <c r="V71" s="3" t="s">
        <v>129</v>
      </c>
      <c r="W71" s="11" t="s">
        <v>132</v>
      </c>
      <c r="X71" s="8" t="s">
        <v>133</v>
      </c>
    </row>
    <row r="72" spans="1:27" x14ac:dyDescent="0.25">
      <c r="A72" s="14" t="s">
        <v>1</v>
      </c>
      <c r="B72" s="4">
        <v>171.78</v>
      </c>
      <c r="C72" s="4">
        <v>25.42</v>
      </c>
      <c r="D72" s="4">
        <v>9.4500000000000001E-2</v>
      </c>
      <c r="E72" s="4">
        <v>608.29999999999995</v>
      </c>
      <c r="F72" s="4">
        <v>92.92</v>
      </c>
      <c r="G72" s="4">
        <v>4.6300000000000001E-2</v>
      </c>
      <c r="H72" s="4">
        <v>689.87</v>
      </c>
      <c r="I72" s="4">
        <v>106.52</v>
      </c>
      <c r="J72" s="4">
        <v>7.5499999999999998E-2</v>
      </c>
      <c r="K72" s="4">
        <v>149.09</v>
      </c>
      <c r="L72" s="4">
        <v>23.27</v>
      </c>
      <c r="M72" s="4">
        <v>0.13900000000000001</v>
      </c>
      <c r="N72" s="4">
        <v>1746.7</v>
      </c>
      <c r="O72" s="4">
        <v>275.54000000000002</v>
      </c>
      <c r="P72" s="4">
        <v>6.5299999999999997E-2</v>
      </c>
      <c r="Q72" s="4">
        <v>1450.12</v>
      </c>
      <c r="R72" s="4">
        <v>231.22</v>
      </c>
      <c r="S72" s="4">
        <v>6.3500000000000001E-2</v>
      </c>
      <c r="T72" s="4">
        <v>217.66</v>
      </c>
      <c r="U72" s="4">
        <v>35.08</v>
      </c>
      <c r="V72" s="4">
        <v>7.5399999999999995E-2</v>
      </c>
      <c r="W72" s="12">
        <f>AVERAGE(B72,E72,H72,K72,N72,Q72,T72)</f>
        <v>719.07428571428568</v>
      </c>
      <c r="X72" s="9">
        <f>STDEV(B72,E72,H72,K72,N72,Q72,T72)</f>
        <v>642.83171524791101</v>
      </c>
    </row>
    <row r="73" spans="1:27" x14ac:dyDescent="0.25">
      <c r="A73" s="14" t="s">
        <v>2</v>
      </c>
      <c r="B73" s="4">
        <v>151.19999999999999</v>
      </c>
      <c r="C73" s="4">
        <v>21.13</v>
      </c>
      <c r="D73" s="4">
        <v>0.13700000000000001</v>
      </c>
      <c r="E73" s="4">
        <v>560.65</v>
      </c>
      <c r="F73" s="4">
        <v>81</v>
      </c>
      <c r="G73" s="4">
        <v>4.9700000000000001E-2</v>
      </c>
      <c r="H73" s="4">
        <v>477.32</v>
      </c>
      <c r="I73" s="4">
        <v>69.739999999999995</v>
      </c>
      <c r="J73" s="4">
        <v>9.06E-2</v>
      </c>
      <c r="K73" s="4">
        <v>224.07</v>
      </c>
      <c r="L73" s="4">
        <v>33.11</v>
      </c>
      <c r="M73" s="4">
        <v>8.09E-2</v>
      </c>
      <c r="N73" s="4">
        <v>1091.6300000000001</v>
      </c>
      <c r="O73" s="4">
        <v>163.12</v>
      </c>
      <c r="P73" s="4">
        <v>7.0999999999999994E-2</v>
      </c>
      <c r="Q73" s="4">
        <v>1163.4000000000001</v>
      </c>
      <c r="R73" s="4">
        <v>175.81</v>
      </c>
      <c r="S73" s="4">
        <v>6.5100000000000005E-2</v>
      </c>
      <c r="T73" s="4">
        <v>298.83999999999997</v>
      </c>
      <c r="U73" s="4">
        <v>45.67</v>
      </c>
      <c r="V73" s="4">
        <v>8.3400000000000002E-2</v>
      </c>
      <c r="W73" s="12">
        <f t="shared" ref="W73:W104" si="4">AVERAGE(B73,E73,H73,K73,N73,Q73,T73)</f>
        <v>566.73</v>
      </c>
      <c r="X73" s="9">
        <f t="shared" ref="X73:X104" si="5">STDEV(B73,E73,H73,K73,N73,Q73,T73)</f>
        <v>408.53647776748988</v>
      </c>
    </row>
    <row r="74" spans="1:27" x14ac:dyDescent="0.25">
      <c r="A74" s="14" t="s">
        <v>3</v>
      </c>
      <c r="B74" s="4">
        <v>3745.82</v>
      </c>
      <c r="C74" s="4">
        <v>604.6</v>
      </c>
      <c r="D74" s="4">
        <v>32.94</v>
      </c>
      <c r="E74" s="4">
        <v>5472.45</v>
      </c>
      <c r="F74" s="4">
        <v>910.55</v>
      </c>
      <c r="G74" s="4">
        <v>14.9</v>
      </c>
      <c r="H74" s="4">
        <v>5953.77</v>
      </c>
      <c r="I74" s="4">
        <v>1001.13</v>
      </c>
      <c r="J74" s="4">
        <v>21.08</v>
      </c>
      <c r="K74" s="4">
        <v>1382.69</v>
      </c>
      <c r="L74" s="4">
        <v>235.27</v>
      </c>
      <c r="M74" s="4">
        <v>23.21</v>
      </c>
      <c r="N74" s="4">
        <v>5521.68</v>
      </c>
      <c r="O74" s="4">
        <v>948.17</v>
      </c>
      <c r="P74" s="4">
        <v>20.92</v>
      </c>
      <c r="Q74" s="4">
        <v>6904.4</v>
      </c>
      <c r="R74" s="4">
        <v>1198.02</v>
      </c>
      <c r="S74" s="4">
        <v>19.329999999999998</v>
      </c>
      <c r="T74" s="4">
        <v>1794.04</v>
      </c>
      <c r="U74" s="4">
        <v>314.8</v>
      </c>
      <c r="V74" s="4">
        <v>23.78</v>
      </c>
      <c r="W74" s="12">
        <f t="shared" si="4"/>
        <v>4396.4071428571424</v>
      </c>
      <c r="X74" s="9">
        <f t="shared" si="5"/>
        <v>2137.6616456439365</v>
      </c>
    </row>
    <row r="75" spans="1:27" x14ac:dyDescent="0.25">
      <c r="A75" s="14" t="s">
        <v>4</v>
      </c>
      <c r="B75" s="4">
        <v>0.27600000000000002</v>
      </c>
      <c r="C75" s="4">
        <v>9.5000000000000001E-2</v>
      </c>
      <c r="D75" s="4">
        <v>0.189</v>
      </c>
      <c r="E75" s="4" t="s">
        <v>131</v>
      </c>
      <c r="F75" s="4" t="s">
        <v>128</v>
      </c>
      <c r="G75" s="4" t="s">
        <v>128</v>
      </c>
      <c r="H75" s="4" t="s">
        <v>131</v>
      </c>
      <c r="I75" s="4" t="s">
        <v>128</v>
      </c>
      <c r="J75" s="4" t="s">
        <v>128</v>
      </c>
      <c r="K75" s="4" t="s">
        <v>131</v>
      </c>
      <c r="L75" s="4" t="s">
        <v>128</v>
      </c>
      <c r="M75" s="4" t="s">
        <v>128</v>
      </c>
      <c r="N75" s="4" t="s">
        <v>131</v>
      </c>
      <c r="O75" s="4" t="s">
        <v>128</v>
      </c>
      <c r="P75" s="4" t="s">
        <v>128</v>
      </c>
      <c r="Q75" s="4">
        <v>0.29099999999999998</v>
      </c>
      <c r="R75" s="4">
        <v>6.6000000000000003E-2</v>
      </c>
      <c r="S75" s="4">
        <v>0.115</v>
      </c>
      <c r="T75" s="4" t="s">
        <v>131</v>
      </c>
      <c r="U75" s="4" t="s">
        <v>128</v>
      </c>
      <c r="V75" s="4" t="s">
        <v>128</v>
      </c>
      <c r="W75" s="12">
        <f t="shared" si="4"/>
        <v>0.28349999999999997</v>
      </c>
      <c r="X75" s="9">
        <f t="shared" si="5"/>
        <v>1.0606601717798184E-2</v>
      </c>
    </row>
    <row r="76" spans="1:27" x14ac:dyDescent="0.25">
      <c r="A76" s="14" t="s">
        <v>5</v>
      </c>
      <c r="B76" s="4">
        <v>10.4</v>
      </c>
      <c r="C76" s="4">
        <v>1.66</v>
      </c>
      <c r="D76" s="4">
        <v>0.50600000000000001</v>
      </c>
      <c r="E76" s="4">
        <v>32.74</v>
      </c>
      <c r="F76" s="4">
        <v>5.08</v>
      </c>
      <c r="G76" s="4">
        <v>0.26300000000000001</v>
      </c>
      <c r="H76" s="4">
        <v>69.58</v>
      </c>
      <c r="I76" s="4">
        <v>10.9</v>
      </c>
      <c r="J76" s="4">
        <v>0.29899999999999999</v>
      </c>
      <c r="K76" s="4">
        <v>130.6</v>
      </c>
      <c r="L76" s="4">
        <v>20.63</v>
      </c>
      <c r="M76" s="4">
        <v>0.372</v>
      </c>
      <c r="N76" s="4">
        <v>173.25</v>
      </c>
      <c r="O76" s="4">
        <v>27.65</v>
      </c>
      <c r="P76" s="4">
        <v>0.38100000000000001</v>
      </c>
      <c r="Q76" s="4">
        <v>231.8</v>
      </c>
      <c r="R76" s="4">
        <v>37.369999999999997</v>
      </c>
      <c r="S76" s="4">
        <v>0.33800000000000002</v>
      </c>
      <c r="T76" s="4">
        <v>205.73</v>
      </c>
      <c r="U76" s="4">
        <v>33.54</v>
      </c>
      <c r="V76" s="4">
        <v>0.317</v>
      </c>
      <c r="W76" s="12">
        <f t="shared" si="4"/>
        <v>122.01428571428572</v>
      </c>
      <c r="X76" s="9">
        <f t="shared" si="5"/>
        <v>86.541933931311149</v>
      </c>
    </row>
    <row r="77" spans="1:27" x14ac:dyDescent="0.25">
      <c r="A77" s="14" t="s">
        <v>6</v>
      </c>
      <c r="B77" s="4">
        <v>1.2</v>
      </c>
      <c r="C77" s="4">
        <v>0.21</v>
      </c>
      <c r="D77" s="4">
        <v>3.3500000000000002E-2</v>
      </c>
      <c r="E77" s="4">
        <v>20.27</v>
      </c>
      <c r="F77" s="4">
        <v>3.56</v>
      </c>
      <c r="G77" s="4">
        <v>0.02</v>
      </c>
      <c r="H77" s="4">
        <v>51.06</v>
      </c>
      <c r="I77" s="4">
        <v>9.07</v>
      </c>
      <c r="J77" s="4">
        <v>2.87E-2</v>
      </c>
      <c r="K77" s="4">
        <v>208.48</v>
      </c>
      <c r="L77" s="4">
        <v>37.43</v>
      </c>
      <c r="M77" s="4">
        <v>2.6100000000000002E-2</v>
      </c>
      <c r="N77" s="4">
        <v>326.74</v>
      </c>
      <c r="O77" s="4">
        <v>59.3</v>
      </c>
      <c r="P77" s="4">
        <v>2.7400000000000001E-2</v>
      </c>
      <c r="Q77" s="4">
        <v>642.48</v>
      </c>
      <c r="R77" s="4">
        <v>117.85</v>
      </c>
      <c r="S77" s="4">
        <v>2.3900000000000001E-2</v>
      </c>
      <c r="T77" s="4">
        <v>487.84</v>
      </c>
      <c r="U77" s="4">
        <v>90.45</v>
      </c>
      <c r="V77" s="4">
        <v>3.1800000000000002E-2</v>
      </c>
      <c r="W77" s="12">
        <f t="shared" si="4"/>
        <v>248.29571428571427</v>
      </c>
      <c r="X77" s="9">
        <f t="shared" si="5"/>
        <v>249.15037573435731</v>
      </c>
    </row>
    <row r="78" spans="1:27" x14ac:dyDescent="0.25">
      <c r="A78" s="14" t="s">
        <v>7</v>
      </c>
      <c r="B78" s="4" t="s">
        <v>131</v>
      </c>
      <c r="C78" s="4" t="s">
        <v>128</v>
      </c>
      <c r="D78" s="4" t="s">
        <v>128</v>
      </c>
      <c r="E78" s="4">
        <v>1.07</v>
      </c>
      <c r="F78" s="4">
        <v>0.27</v>
      </c>
      <c r="G78" s="4">
        <v>0.41699999999999998</v>
      </c>
      <c r="H78" s="4">
        <v>1.73</v>
      </c>
      <c r="I78" s="4">
        <v>0.44</v>
      </c>
      <c r="J78" s="4">
        <v>0.624</v>
      </c>
      <c r="K78" s="4">
        <v>1.07</v>
      </c>
      <c r="L78" s="4">
        <v>0.36</v>
      </c>
      <c r="M78" s="4">
        <v>0.64900000000000002</v>
      </c>
      <c r="N78" s="4">
        <v>6.71</v>
      </c>
      <c r="O78" s="4">
        <v>1.33</v>
      </c>
      <c r="P78" s="4">
        <v>0.60399999999999998</v>
      </c>
      <c r="Q78" s="4">
        <v>47.91</v>
      </c>
      <c r="R78" s="4">
        <v>9.24</v>
      </c>
      <c r="S78" s="4">
        <v>0.55000000000000004</v>
      </c>
      <c r="T78" s="4">
        <v>13.77</v>
      </c>
      <c r="U78" s="4">
        <v>2.71</v>
      </c>
      <c r="V78" s="4">
        <v>0.68400000000000005</v>
      </c>
      <c r="W78" s="12">
        <f t="shared" si="4"/>
        <v>12.043333333333331</v>
      </c>
      <c r="X78" s="9">
        <f t="shared" si="5"/>
        <v>18.248487791229895</v>
      </c>
    </row>
    <row r="79" spans="1:27" x14ac:dyDescent="0.25">
      <c r="A79" s="14" t="s">
        <v>8</v>
      </c>
      <c r="B79" s="4">
        <v>440.15</v>
      </c>
      <c r="C79" s="4">
        <v>72.53</v>
      </c>
      <c r="D79" s="4">
        <v>0.14299999999999999</v>
      </c>
      <c r="E79" s="4">
        <v>689.25</v>
      </c>
      <c r="F79" s="4">
        <v>117.17</v>
      </c>
      <c r="G79" s="4">
        <v>6.5299999999999997E-2</v>
      </c>
      <c r="H79" s="4">
        <v>386.96</v>
      </c>
      <c r="I79" s="4">
        <v>66.47</v>
      </c>
      <c r="J79" s="4">
        <v>9.1999999999999998E-2</v>
      </c>
      <c r="K79" s="4">
        <v>452.44</v>
      </c>
      <c r="L79" s="4">
        <v>78.540000000000006</v>
      </c>
      <c r="M79" s="4">
        <v>0.104</v>
      </c>
      <c r="N79" s="4">
        <v>663.94</v>
      </c>
      <c r="O79" s="4">
        <v>116.46</v>
      </c>
      <c r="P79" s="4">
        <v>0.105</v>
      </c>
      <c r="Q79" s="4">
        <v>510.41</v>
      </c>
      <c r="R79" s="4">
        <v>90.47</v>
      </c>
      <c r="S79" s="4">
        <v>9.8900000000000002E-2</v>
      </c>
      <c r="T79" s="4">
        <v>454.95</v>
      </c>
      <c r="U79" s="4">
        <v>81.48</v>
      </c>
      <c r="V79" s="4">
        <v>0.108</v>
      </c>
      <c r="W79" s="12">
        <f t="shared" si="4"/>
        <v>514.01428571428573</v>
      </c>
      <c r="X79" s="9">
        <f t="shared" si="5"/>
        <v>116.95937540547192</v>
      </c>
    </row>
    <row r="80" spans="1:27" x14ac:dyDescent="0.25">
      <c r="A80" s="14" t="s">
        <v>9</v>
      </c>
      <c r="B80" s="4">
        <v>4.5599999999999996</v>
      </c>
      <c r="C80" s="4">
        <v>0.81</v>
      </c>
      <c r="D80" s="4">
        <v>1.6299999999999999E-2</v>
      </c>
      <c r="E80" s="4">
        <v>3.53</v>
      </c>
      <c r="F80" s="4">
        <v>0.64</v>
      </c>
      <c r="G80" s="4">
        <v>1.0699999999999999E-2</v>
      </c>
      <c r="H80" s="4">
        <v>3.77</v>
      </c>
      <c r="I80" s="4">
        <v>0.69</v>
      </c>
      <c r="J80" s="4">
        <v>1.1900000000000001E-2</v>
      </c>
      <c r="K80" s="4">
        <v>9.31</v>
      </c>
      <c r="L80" s="4">
        <v>1.72</v>
      </c>
      <c r="M80" s="4">
        <v>1.84E-2</v>
      </c>
      <c r="N80" s="4">
        <v>4.16</v>
      </c>
      <c r="O80" s="4">
        <v>0.78</v>
      </c>
      <c r="P80" s="4">
        <v>1.2500000000000001E-2</v>
      </c>
      <c r="Q80" s="4">
        <v>4.0599999999999996</v>
      </c>
      <c r="R80" s="4">
        <v>0.77</v>
      </c>
      <c r="S80" s="4">
        <v>8.0000000000000002E-3</v>
      </c>
      <c r="T80" s="4">
        <v>277.19</v>
      </c>
      <c r="U80" s="4">
        <v>52.91</v>
      </c>
      <c r="V80" s="4">
        <v>4.6199999999999998E-2</v>
      </c>
      <c r="W80" s="12">
        <f t="shared" si="4"/>
        <v>43.797142857142852</v>
      </c>
      <c r="X80" s="9">
        <f t="shared" si="5"/>
        <v>102.93598394378999</v>
      </c>
    </row>
    <row r="81" spans="1:24" x14ac:dyDescent="0.25">
      <c r="A81" s="14" t="s">
        <v>10</v>
      </c>
      <c r="B81" s="4">
        <v>44.37</v>
      </c>
      <c r="C81" s="4">
        <v>7.3</v>
      </c>
      <c r="D81" s="4">
        <v>0.14099999999999999</v>
      </c>
      <c r="E81" s="4">
        <v>71.34</v>
      </c>
      <c r="F81" s="4">
        <v>12.15</v>
      </c>
      <c r="G81" s="4">
        <v>5.8299999999999998E-2</v>
      </c>
      <c r="H81" s="4">
        <v>86.3</v>
      </c>
      <c r="I81" s="4">
        <v>14.88</v>
      </c>
      <c r="J81" s="4">
        <v>8.7300000000000003E-2</v>
      </c>
      <c r="K81" s="4">
        <v>54.34</v>
      </c>
      <c r="L81" s="4">
        <v>9.49</v>
      </c>
      <c r="M81" s="4">
        <v>9.6000000000000002E-2</v>
      </c>
      <c r="N81" s="4">
        <v>31.63</v>
      </c>
      <c r="O81" s="4">
        <v>5.6</v>
      </c>
      <c r="P81" s="4">
        <v>8.7300000000000003E-2</v>
      </c>
      <c r="Q81" s="4">
        <v>33.67</v>
      </c>
      <c r="R81" s="4">
        <v>6.03</v>
      </c>
      <c r="S81" s="4">
        <v>8.0600000000000005E-2</v>
      </c>
      <c r="T81" s="4">
        <v>40.950000000000003</v>
      </c>
      <c r="U81" s="4">
        <v>7.42</v>
      </c>
      <c r="V81" s="4">
        <v>8.6499999999999994E-2</v>
      </c>
      <c r="W81" s="12">
        <f t="shared" si="4"/>
        <v>51.800000000000004</v>
      </c>
      <c r="X81" s="9">
        <f t="shared" si="5"/>
        <v>20.359135541569543</v>
      </c>
    </row>
    <row r="82" spans="1:24" x14ac:dyDescent="0.25">
      <c r="A82" s="14" t="s">
        <v>11</v>
      </c>
      <c r="B82" s="4">
        <v>24.56</v>
      </c>
      <c r="C82" s="4">
        <v>4.9000000000000004</v>
      </c>
      <c r="D82" s="4">
        <v>0.222</v>
      </c>
      <c r="E82" s="4">
        <v>273.73</v>
      </c>
      <c r="F82" s="4">
        <v>56.06</v>
      </c>
      <c r="G82" s="4">
        <v>0.104</v>
      </c>
      <c r="H82" s="4">
        <v>238.21</v>
      </c>
      <c r="I82" s="4">
        <v>49.28</v>
      </c>
      <c r="J82" s="4">
        <v>0.14000000000000001</v>
      </c>
      <c r="K82" s="4">
        <v>309.87</v>
      </c>
      <c r="L82" s="4">
        <v>64.739999999999995</v>
      </c>
      <c r="M82" s="4">
        <v>0.37</v>
      </c>
      <c r="N82" s="4">
        <v>5.65</v>
      </c>
      <c r="O82" s="4">
        <v>1.2</v>
      </c>
      <c r="P82" s="4">
        <v>0.155</v>
      </c>
      <c r="Q82" s="4">
        <v>309.43</v>
      </c>
      <c r="R82" s="4">
        <v>65.95</v>
      </c>
      <c r="S82" s="4">
        <v>0.23100000000000001</v>
      </c>
      <c r="T82" s="4">
        <v>815.3</v>
      </c>
      <c r="U82" s="4">
        <v>175.49</v>
      </c>
      <c r="V82" s="4">
        <v>0.16700000000000001</v>
      </c>
      <c r="W82" s="12">
        <f t="shared" si="4"/>
        <v>282.39285714285717</v>
      </c>
      <c r="X82" s="9">
        <f t="shared" si="5"/>
        <v>267.88292982285412</v>
      </c>
    </row>
    <row r="83" spans="1:24" x14ac:dyDescent="0.25">
      <c r="A83" s="14" t="s">
        <v>12</v>
      </c>
      <c r="B83" s="4">
        <v>48.5</v>
      </c>
      <c r="C83" s="4">
        <v>14.57</v>
      </c>
      <c r="D83" s="4">
        <v>0.83899999999999997</v>
      </c>
      <c r="E83" s="4">
        <v>82.88</v>
      </c>
      <c r="F83" s="4">
        <v>25.77</v>
      </c>
      <c r="G83" s="4">
        <v>0.61</v>
      </c>
      <c r="H83" s="4">
        <v>32.86</v>
      </c>
      <c r="I83" s="4">
        <v>10.35</v>
      </c>
      <c r="J83" s="4">
        <v>0.52</v>
      </c>
      <c r="K83" s="4">
        <v>108.69</v>
      </c>
      <c r="L83" s="4">
        <v>34.619999999999997</v>
      </c>
      <c r="M83" s="4">
        <v>0.83799999999999997</v>
      </c>
      <c r="N83" s="4">
        <v>79.510000000000005</v>
      </c>
      <c r="O83" s="4">
        <v>25.63</v>
      </c>
      <c r="P83" s="4">
        <v>0.52300000000000002</v>
      </c>
      <c r="Q83" s="4">
        <v>66.98</v>
      </c>
      <c r="R83" s="4">
        <v>21.85</v>
      </c>
      <c r="S83" s="4">
        <v>0.46800000000000003</v>
      </c>
      <c r="T83" s="4">
        <v>98.99</v>
      </c>
      <c r="U83" s="4">
        <v>32.68</v>
      </c>
      <c r="V83" s="4">
        <v>0.59099999999999997</v>
      </c>
      <c r="W83" s="12">
        <f t="shared" si="4"/>
        <v>74.058571428571426</v>
      </c>
      <c r="X83" s="9">
        <f t="shared" si="5"/>
        <v>26.861114042776585</v>
      </c>
    </row>
    <row r="84" spans="1:24" x14ac:dyDescent="0.25">
      <c r="A84" s="14" t="s">
        <v>13</v>
      </c>
      <c r="B84" s="4">
        <v>6.08</v>
      </c>
      <c r="C84" s="4">
        <v>1.05</v>
      </c>
      <c r="D84" s="4">
        <v>1.89E-2</v>
      </c>
      <c r="E84" s="4">
        <v>6.37</v>
      </c>
      <c r="F84" s="4">
        <v>1.1299999999999999</v>
      </c>
      <c r="G84" s="4">
        <v>1.18E-2</v>
      </c>
      <c r="H84" s="4">
        <v>6.89</v>
      </c>
      <c r="I84" s="4">
        <v>1.23</v>
      </c>
      <c r="J84" s="4">
        <v>8.2100000000000006E-2</v>
      </c>
      <c r="K84" s="4">
        <v>6.64</v>
      </c>
      <c r="L84" s="4">
        <v>1.2</v>
      </c>
      <c r="M84" s="4">
        <v>2.9600000000000001E-2</v>
      </c>
      <c r="N84" s="4">
        <v>6.8</v>
      </c>
      <c r="O84" s="4">
        <v>1.24</v>
      </c>
      <c r="P84" s="4">
        <v>1.12E-2</v>
      </c>
      <c r="Q84" s="4">
        <v>8.33</v>
      </c>
      <c r="R84" s="4">
        <v>1.53</v>
      </c>
      <c r="S84" s="4">
        <v>1.6299999999999999E-2</v>
      </c>
      <c r="T84" s="4">
        <v>7.13</v>
      </c>
      <c r="U84" s="4">
        <v>1.33</v>
      </c>
      <c r="V84" s="4">
        <v>2.9399999999999999E-2</v>
      </c>
      <c r="W84" s="12">
        <f t="shared" si="4"/>
        <v>6.8914285714285715</v>
      </c>
      <c r="X84" s="9">
        <f t="shared" si="5"/>
        <v>0.72206713841647185</v>
      </c>
    </row>
    <row r="85" spans="1:24" x14ac:dyDescent="0.25">
      <c r="A85" s="14" t="s">
        <v>14</v>
      </c>
      <c r="B85" s="4">
        <v>3.93</v>
      </c>
      <c r="C85" s="4">
        <v>1.02</v>
      </c>
      <c r="D85" s="4">
        <v>1.19</v>
      </c>
      <c r="E85" s="4">
        <v>2.5</v>
      </c>
      <c r="F85" s="4">
        <v>0.6</v>
      </c>
      <c r="G85" s="4">
        <v>0.54900000000000004</v>
      </c>
      <c r="H85" s="4">
        <v>3.03</v>
      </c>
      <c r="I85" s="4">
        <v>0.77</v>
      </c>
      <c r="J85" s="4">
        <v>0.77</v>
      </c>
      <c r="K85" s="4">
        <v>3.24</v>
      </c>
      <c r="L85" s="4">
        <v>0.83</v>
      </c>
      <c r="M85" s="4">
        <v>0.84699999999999998</v>
      </c>
      <c r="N85" s="4">
        <v>3.24</v>
      </c>
      <c r="O85" s="4">
        <v>0.82</v>
      </c>
      <c r="P85" s="4">
        <v>0.76600000000000001</v>
      </c>
      <c r="Q85" s="4">
        <v>3.77</v>
      </c>
      <c r="R85" s="4">
        <v>0.92</v>
      </c>
      <c r="S85" s="4">
        <v>0.71699999999999997</v>
      </c>
      <c r="T85" s="4">
        <v>7.26</v>
      </c>
      <c r="U85" s="4">
        <v>1.72</v>
      </c>
      <c r="V85" s="4">
        <v>0.88100000000000001</v>
      </c>
      <c r="W85" s="12">
        <f t="shared" si="4"/>
        <v>3.8528571428571428</v>
      </c>
      <c r="X85" s="9">
        <f t="shared" si="5"/>
        <v>1.5747985509869133</v>
      </c>
    </row>
    <row r="86" spans="1:24" x14ac:dyDescent="0.25">
      <c r="A86" s="14" t="s">
        <v>15</v>
      </c>
      <c r="B86" s="4">
        <v>7.5999999999999998E-2</v>
      </c>
      <c r="C86" s="4">
        <v>1.6E-2</v>
      </c>
      <c r="D86" s="4">
        <v>1.46E-2</v>
      </c>
      <c r="E86" s="4">
        <v>0.497</v>
      </c>
      <c r="F86" s="4">
        <v>7.2999999999999995E-2</v>
      </c>
      <c r="G86" s="4">
        <v>8.1300000000000001E-3</v>
      </c>
      <c r="H86" s="4">
        <v>0.47299999999999998</v>
      </c>
      <c r="I86" s="4">
        <v>7.1999999999999995E-2</v>
      </c>
      <c r="J86" s="4">
        <v>1.01E-2</v>
      </c>
      <c r="K86" s="4">
        <v>7.8E-2</v>
      </c>
      <c r="L86" s="4">
        <v>1.4999999999999999E-2</v>
      </c>
      <c r="M86" s="4">
        <v>1.0200000000000001E-2</v>
      </c>
      <c r="N86" s="4">
        <v>0.63500000000000001</v>
      </c>
      <c r="O86" s="4">
        <v>9.8000000000000004E-2</v>
      </c>
      <c r="P86" s="4">
        <v>1.1599999999999999E-2</v>
      </c>
      <c r="Q86" s="4">
        <v>0.45300000000000001</v>
      </c>
      <c r="R86" s="4">
        <v>7.0999999999999994E-2</v>
      </c>
      <c r="S86" s="4">
        <v>8.26E-3</v>
      </c>
      <c r="T86" s="4">
        <v>9.5000000000000001E-2</v>
      </c>
      <c r="U86" s="4">
        <v>1.7999999999999999E-2</v>
      </c>
      <c r="V86" s="4">
        <v>1.7100000000000001E-2</v>
      </c>
      <c r="W86" s="12">
        <f t="shared" si="4"/>
        <v>0.32957142857142857</v>
      </c>
      <c r="X86" s="9">
        <f t="shared" si="5"/>
        <v>0.23795507779330763</v>
      </c>
    </row>
    <row r="87" spans="1:24" x14ac:dyDescent="0.25">
      <c r="A87" s="14" t="s">
        <v>16</v>
      </c>
      <c r="B87" s="4">
        <v>5.7000000000000002E-2</v>
      </c>
      <c r="C87" s="4">
        <v>1.6E-2</v>
      </c>
      <c r="D87" s="4">
        <v>9.8700000000000003E-3</v>
      </c>
      <c r="E87" s="4">
        <v>0.89</v>
      </c>
      <c r="F87" s="4">
        <v>0.13</v>
      </c>
      <c r="G87" s="4">
        <v>0</v>
      </c>
      <c r="H87" s="4">
        <v>0.8</v>
      </c>
      <c r="I87" s="4">
        <v>0.12</v>
      </c>
      <c r="J87" s="4">
        <v>1.2999999999999999E-2</v>
      </c>
      <c r="K87" s="4">
        <v>0.13500000000000001</v>
      </c>
      <c r="L87" s="4">
        <v>2.5000000000000001E-2</v>
      </c>
      <c r="M87" s="4">
        <v>5.8399999999999997E-3</v>
      </c>
      <c r="N87" s="4">
        <v>0.19400000000000001</v>
      </c>
      <c r="O87" s="4">
        <v>3.5000000000000003E-2</v>
      </c>
      <c r="P87" s="4">
        <v>1.6E-2</v>
      </c>
      <c r="Q87" s="4">
        <v>0.63800000000000001</v>
      </c>
      <c r="R87" s="4">
        <v>9.9000000000000005E-2</v>
      </c>
      <c r="S87" s="4">
        <v>8.8599999999999998E-3</v>
      </c>
      <c r="T87" s="4">
        <v>0.13300000000000001</v>
      </c>
      <c r="U87" s="4">
        <v>2.5000000000000001E-2</v>
      </c>
      <c r="V87" s="4">
        <v>7.3400000000000002E-3</v>
      </c>
      <c r="W87" s="12">
        <f t="shared" si="4"/>
        <v>0.40671428571428569</v>
      </c>
      <c r="X87" s="9">
        <f t="shared" si="5"/>
        <v>0.35544043771341599</v>
      </c>
    </row>
    <row r="88" spans="1:24" x14ac:dyDescent="0.25">
      <c r="A88" s="14" t="s">
        <v>17</v>
      </c>
      <c r="B88" s="4">
        <v>7.1999999999999998E-3</v>
      </c>
      <c r="C88" s="4">
        <v>3.7000000000000002E-3</v>
      </c>
      <c r="D88" s="4">
        <v>0</v>
      </c>
      <c r="E88" s="4">
        <v>8.8999999999999999E-3</v>
      </c>
      <c r="F88" s="4">
        <v>2.7000000000000001E-3</v>
      </c>
      <c r="G88" s="4">
        <v>0</v>
      </c>
      <c r="H88" s="4">
        <v>0.374</v>
      </c>
      <c r="I88" s="4">
        <v>6.0999999999999999E-2</v>
      </c>
      <c r="J88" s="4">
        <v>7.7799999999999996E-3</v>
      </c>
      <c r="K88" s="4">
        <v>3.61E-2</v>
      </c>
      <c r="L88" s="4">
        <v>8.6E-3</v>
      </c>
      <c r="M88" s="4">
        <v>5.3899999999999998E-3</v>
      </c>
      <c r="N88" s="4">
        <v>0.107</v>
      </c>
      <c r="O88" s="4">
        <v>0.02</v>
      </c>
      <c r="P88" s="4">
        <v>3.2200000000000002E-3</v>
      </c>
      <c r="Q88" s="4" t="s">
        <v>131</v>
      </c>
      <c r="R88" s="4" t="s">
        <v>128</v>
      </c>
      <c r="S88" s="4" t="s">
        <v>128</v>
      </c>
      <c r="T88" s="4">
        <v>0.19800000000000001</v>
      </c>
      <c r="U88" s="4">
        <v>3.4000000000000002E-2</v>
      </c>
      <c r="V88" s="4">
        <v>5.4999999999999997E-3</v>
      </c>
      <c r="W88" s="12">
        <f t="shared" si="4"/>
        <v>0.12186666666666668</v>
      </c>
      <c r="X88" s="9">
        <f t="shared" si="5"/>
        <v>0.14342548820438664</v>
      </c>
    </row>
    <row r="89" spans="1:24" x14ac:dyDescent="0.25">
      <c r="A89" s="14" t="s">
        <v>18</v>
      </c>
      <c r="B89" s="4">
        <v>13.32</v>
      </c>
      <c r="C89" s="4">
        <v>2.2599999999999998</v>
      </c>
      <c r="D89" s="4">
        <v>0</v>
      </c>
      <c r="E89" s="4">
        <v>2.3199999999999998</v>
      </c>
      <c r="F89" s="4">
        <v>0.42</v>
      </c>
      <c r="G89" s="4">
        <v>0.16200000000000001</v>
      </c>
      <c r="H89" s="4">
        <v>2.5299999999999998</v>
      </c>
      <c r="I89" s="4">
        <v>0.46</v>
      </c>
      <c r="J89" s="4">
        <v>2.3E-2</v>
      </c>
      <c r="K89" s="4">
        <v>42.63</v>
      </c>
      <c r="L89" s="4">
        <v>7.59</v>
      </c>
      <c r="M89" s="4">
        <v>1.2</v>
      </c>
      <c r="N89" s="4">
        <v>424.28</v>
      </c>
      <c r="O89" s="4">
        <v>76.05</v>
      </c>
      <c r="P89" s="4">
        <v>0.03</v>
      </c>
      <c r="Q89" s="4">
        <v>326.75</v>
      </c>
      <c r="R89" s="4">
        <v>59.21</v>
      </c>
      <c r="S89" s="4">
        <v>3.09E-2</v>
      </c>
      <c r="T89" s="4">
        <v>201.09</v>
      </c>
      <c r="U89" s="4">
        <v>36.85</v>
      </c>
      <c r="V89" s="4">
        <v>4.4200000000000003E-2</v>
      </c>
      <c r="W89" s="12">
        <f t="shared" si="4"/>
        <v>144.70285714285714</v>
      </c>
      <c r="X89" s="9">
        <f t="shared" si="5"/>
        <v>174.47558260057343</v>
      </c>
    </row>
    <row r="90" spans="1:24" x14ac:dyDescent="0.25">
      <c r="A90" s="14" t="s">
        <v>19</v>
      </c>
      <c r="B90" s="4">
        <v>2.9000000000000001E-2</v>
      </c>
      <c r="C90" s="4">
        <v>1.6E-2</v>
      </c>
      <c r="D90" s="4">
        <v>2.76E-2</v>
      </c>
      <c r="E90" s="4">
        <v>0.35399999999999998</v>
      </c>
      <c r="F90" s="4">
        <v>6.6000000000000003E-2</v>
      </c>
      <c r="G90" s="4">
        <v>1.7999999999999999E-2</v>
      </c>
      <c r="H90" s="4">
        <v>6.2E-2</v>
      </c>
      <c r="I90" s="4">
        <v>2.5999999999999999E-2</v>
      </c>
      <c r="J90" s="4">
        <v>4.7100000000000003E-2</v>
      </c>
      <c r="K90" s="4">
        <v>0.22600000000000001</v>
      </c>
      <c r="L90" s="4">
        <v>4.7E-2</v>
      </c>
      <c r="M90" s="4">
        <v>2.76E-2</v>
      </c>
      <c r="N90" s="4">
        <v>0.13700000000000001</v>
      </c>
      <c r="O90" s="4">
        <v>3.1E-2</v>
      </c>
      <c r="P90" s="4">
        <v>2.6499999999999999E-2</v>
      </c>
      <c r="Q90" s="4">
        <v>0.105</v>
      </c>
      <c r="R90" s="4">
        <v>2.4E-2</v>
      </c>
      <c r="S90" s="4">
        <v>1.9599999999999999E-2</v>
      </c>
      <c r="T90" s="4">
        <v>0.2</v>
      </c>
      <c r="U90" s="4">
        <v>4.2000000000000003E-2</v>
      </c>
      <c r="V90" s="4">
        <v>2.5100000000000001E-2</v>
      </c>
      <c r="W90" s="12">
        <f t="shared" si="4"/>
        <v>0.159</v>
      </c>
      <c r="X90" s="9">
        <f t="shared" si="5"/>
        <v>0.11098348225449287</v>
      </c>
    </row>
    <row r="91" spans="1:24" x14ac:dyDescent="0.25">
      <c r="A91" s="14" t="s">
        <v>20</v>
      </c>
      <c r="B91" s="4" t="s">
        <v>131</v>
      </c>
      <c r="C91" s="4" t="s">
        <v>128</v>
      </c>
      <c r="D91" s="4" t="s">
        <v>128</v>
      </c>
      <c r="E91" s="4" t="s">
        <v>131</v>
      </c>
      <c r="F91" s="4" t="s">
        <v>128</v>
      </c>
      <c r="G91" s="4" t="s">
        <v>128</v>
      </c>
      <c r="H91" s="4">
        <v>0.69</v>
      </c>
      <c r="I91" s="4">
        <v>0.18</v>
      </c>
      <c r="J91" s="4">
        <v>0.18099999999999999</v>
      </c>
      <c r="K91" s="4" t="s">
        <v>131</v>
      </c>
      <c r="L91" s="4" t="s">
        <v>128</v>
      </c>
      <c r="M91" s="4" t="s">
        <v>128</v>
      </c>
      <c r="N91" s="4" t="s">
        <v>131</v>
      </c>
      <c r="O91" s="4" t="s">
        <v>128</v>
      </c>
      <c r="P91" s="4" t="s">
        <v>128</v>
      </c>
      <c r="Q91" s="4">
        <v>0.23</v>
      </c>
      <c r="R91" s="4">
        <v>0.1</v>
      </c>
      <c r="S91" s="4">
        <v>0.20699999999999999</v>
      </c>
      <c r="T91" s="4" t="s">
        <v>131</v>
      </c>
      <c r="U91" s="4" t="s">
        <v>128</v>
      </c>
      <c r="V91" s="4" t="s">
        <v>128</v>
      </c>
      <c r="W91" s="12">
        <f t="shared" si="4"/>
        <v>0.45999999999999996</v>
      </c>
      <c r="X91" s="9">
        <f t="shared" si="5"/>
        <v>0.32526911934581187</v>
      </c>
    </row>
    <row r="92" spans="1:24" x14ac:dyDescent="0.25">
      <c r="A92" s="14" t="s">
        <v>21</v>
      </c>
      <c r="B92" s="4">
        <v>0.27500000000000002</v>
      </c>
      <c r="C92" s="4">
        <v>5.2999999999999999E-2</v>
      </c>
      <c r="D92" s="4">
        <v>7.4200000000000004E-3</v>
      </c>
      <c r="E92" s="4">
        <v>0.248</v>
      </c>
      <c r="F92" s="4">
        <v>4.7E-2</v>
      </c>
      <c r="G92" s="4">
        <v>0</v>
      </c>
      <c r="H92" s="4">
        <v>0.71</v>
      </c>
      <c r="I92" s="4">
        <v>0.13</v>
      </c>
      <c r="J92" s="4">
        <v>4.7699999999999999E-3</v>
      </c>
      <c r="K92" s="4">
        <v>2.5</v>
      </c>
      <c r="L92" s="4">
        <v>0.47</v>
      </c>
      <c r="M92" s="4">
        <v>4.6499999999999996E-3</v>
      </c>
      <c r="N92" s="4">
        <v>2.0299999999999998</v>
      </c>
      <c r="O92" s="4">
        <v>0.39</v>
      </c>
      <c r="P92" s="4">
        <v>3.0200000000000001E-2</v>
      </c>
      <c r="Q92" s="4">
        <v>0.125</v>
      </c>
      <c r="R92" s="4">
        <v>2.5000000000000001E-2</v>
      </c>
      <c r="S92" s="4">
        <v>2.8400000000000001E-3</v>
      </c>
      <c r="T92" s="4" t="s">
        <v>131</v>
      </c>
      <c r="U92" s="4" t="s">
        <v>128</v>
      </c>
      <c r="V92" s="4" t="s">
        <v>128</v>
      </c>
      <c r="W92" s="12">
        <f t="shared" si="4"/>
        <v>0.98133333333333328</v>
      </c>
      <c r="X92" s="9">
        <f t="shared" si="5"/>
        <v>1.0246622207667591</v>
      </c>
    </row>
    <row r="93" spans="1:24" x14ac:dyDescent="0.25">
      <c r="A93" s="14" t="s">
        <v>22</v>
      </c>
      <c r="B93" s="4">
        <v>0.19500000000000001</v>
      </c>
      <c r="C93" s="4">
        <v>6.6000000000000003E-2</v>
      </c>
      <c r="D93" s="4">
        <v>0.112</v>
      </c>
      <c r="E93" s="4">
        <v>0.61</v>
      </c>
      <c r="F93" s="4">
        <v>0.11</v>
      </c>
      <c r="G93" s="4">
        <v>4.7500000000000001E-2</v>
      </c>
      <c r="H93" s="4">
        <v>0.45800000000000002</v>
      </c>
      <c r="I93" s="4">
        <v>9.2999999999999999E-2</v>
      </c>
      <c r="J93" s="4">
        <v>6.4000000000000001E-2</v>
      </c>
      <c r="K93" s="4">
        <v>2.58</v>
      </c>
      <c r="L93" s="4">
        <v>0.48</v>
      </c>
      <c r="M93" s="4">
        <v>7.9399999999999998E-2</v>
      </c>
      <c r="N93" s="4">
        <v>3.41</v>
      </c>
      <c r="O93" s="4">
        <v>0.64</v>
      </c>
      <c r="P93" s="4">
        <v>6.7299999999999999E-2</v>
      </c>
      <c r="Q93" s="4">
        <v>0.88</v>
      </c>
      <c r="R93" s="4">
        <v>0.17</v>
      </c>
      <c r="S93" s="4">
        <v>5.4899999999999997E-2</v>
      </c>
      <c r="T93" s="4">
        <v>1.43</v>
      </c>
      <c r="U93" s="4">
        <v>0.28000000000000003</v>
      </c>
      <c r="V93" s="4">
        <v>8.0199999999999994E-2</v>
      </c>
      <c r="W93" s="12">
        <f t="shared" si="4"/>
        <v>1.3661428571428573</v>
      </c>
      <c r="X93" s="9">
        <f t="shared" si="5"/>
        <v>1.2013370923782423</v>
      </c>
    </row>
    <row r="94" spans="1:24" x14ac:dyDescent="0.25">
      <c r="A94" s="14" t="s">
        <v>23</v>
      </c>
      <c r="B94" s="4">
        <v>0.49199999999999999</v>
      </c>
      <c r="C94" s="4">
        <v>9.9000000000000005E-2</v>
      </c>
      <c r="D94" s="4">
        <v>4.9099999999999998E-2</v>
      </c>
      <c r="E94" s="4">
        <v>0.185</v>
      </c>
      <c r="F94" s="4">
        <v>3.7999999999999999E-2</v>
      </c>
      <c r="G94" s="4">
        <v>2.4799999999999999E-2</v>
      </c>
      <c r="H94" s="4">
        <v>0.30599999999999999</v>
      </c>
      <c r="I94" s="4">
        <v>6.4000000000000001E-2</v>
      </c>
      <c r="J94" s="4">
        <v>3.8199999999999998E-2</v>
      </c>
      <c r="K94" s="4">
        <v>0.20399999999999999</v>
      </c>
      <c r="L94" s="4">
        <v>4.5999999999999999E-2</v>
      </c>
      <c r="M94" s="4">
        <v>3.7400000000000003E-2</v>
      </c>
      <c r="N94" s="4">
        <v>1.42</v>
      </c>
      <c r="O94" s="4">
        <v>0.28000000000000003</v>
      </c>
      <c r="P94" s="4">
        <v>5.9799999999999999E-2</v>
      </c>
      <c r="Q94" s="4">
        <v>0.35599999999999998</v>
      </c>
      <c r="R94" s="4">
        <v>8.4000000000000005E-2</v>
      </c>
      <c r="S94" s="4">
        <v>0.109</v>
      </c>
      <c r="T94" s="4">
        <v>0.28999999999999998</v>
      </c>
      <c r="U94" s="4">
        <v>6.2E-2</v>
      </c>
      <c r="V94" s="4">
        <v>3.8399999999999997E-2</v>
      </c>
      <c r="W94" s="12">
        <f t="shared" si="4"/>
        <v>0.46471428571428575</v>
      </c>
      <c r="X94" s="9">
        <f t="shared" si="5"/>
        <v>0.43340924243556628</v>
      </c>
    </row>
    <row r="95" spans="1:24" x14ac:dyDescent="0.25">
      <c r="A95" s="14" t="s">
        <v>24</v>
      </c>
      <c r="B95" s="4">
        <v>8.9999999999999993E-3</v>
      </c>
      <c r="C95" s="4">
        <v>3.5999999999999999E-3</v>
      </c>
      <c r="D95" s="4">
        <v>0</v>
      </c>
      <c r="E95" s="4">
        <v>3.46</v>
      </c>
      <c r="F95" s="4">
        <v>0.51</v>
      </c>
      <c r="G95" s="4">
        <v>1.8E-3</v>
      </c>
      <c r="H95" s="4">
        <v>0.19700000000000001</v>
      </c>
      <c r="I95" s="4">
        <v>3.2000000000000001E-2</v>
      </c>
      <c r="J95" s="4">
        <v>3.5599999999999998E-3</v>
      </c>
      <c r="K95" s="4">
        <v>0.11799999999999999</v>
      </c>
      <c r="L95" s="4">
        <v>0.02</v>
      </c>
      <c r="M95" s="4">
        <v>4.4999999999999997E-3</v>
      </c>
      <c r="N95" s="4">
        <v>3.33</v>
      </c>
      <c r="O95" s="4">
        <v>0.51</v>
      </c>
      <c r="P95" s="4">
        <v>4.6600000000000001E-3</v>
      </c>
      <c r="Q95" s="4">
        <v>1.3</v>
      </c>
      <c r="R95" s="4">
        <v>0.2</v>
      </c>
      <c r="S95" s="4">
        <v>3.4099999999999998E-3</v>
      </c>
      <c r="T95" s="4">
        <v>0.17399999999999999</v>
      </c>
      <c r="U95" s="4">
        <v>2.9000000000000001E-2</v>
      </c>
      <c r="V95" s="4">
        <v>3.9899999999999996E-3</v>
      </c>
      <c r="W95" s="12">
        <f t="shared" si="4"/>
        <v>1.2268571428571426</v>
      </c>
      <c r="X95" s="9">
        <f t="shared" si="5"/>
        <v>1.5436612785378612</v>
      </c>
    </row>
    <row r="96" spans="1:24" x14ac:dyDescent="0.25">
      <c r="A96" s="14" t="s">
        <v>25</v>
      </c>
      <c r="B96" s="4">
        <v>4.3200000000000002E-2</v>
      </c>
      <c r="C96" s="4">
        <v>9.7000000000000003E-3</v>
      </c>
      <c r="D96" s="4">
        <v>0</v>
      </c>
      <c r="E96" s="4">
        <v>2.77</v>
      </c>
      <c r="F96" s="4">
        <v>0.42</v>
      </c>
      <c r="G96" s="4">
        <v>0</v>
      </c>
      <c r="H96" s="4">
        <v>0.38900000000000001</v>
      </c>
      <c r="I96" s="4">
        <v>6.2E-2</v>
      </c>
      <c r="J96" s="4">
        <v>3.3899999999999998E-3</v>
      </c>
      <c r="K96" s="4">
        <v>0.23899999999999999</v>
      </c>
      <c r="L96" s="4">
        <v>3.9E-2</v>
      </c>
      <c r="M96" s="4">
        <v>3.7200000000000002E-3</v>
      </c>
      <c r="N96" s="4">
        <v>2.88</v>
      </c>
      <c r="O96" s="4">
        <v>0.45</v>
      </c>
      <c r="P96" s="4">
        <v>3.14E-3</v>
      </c>
      <c r="Q96" s="4">
        <v>1.02</v>
      </c>
      <c r="R96" s="4">
        <v>0.16</v>
      </c>
      <c r="S96" s="4">
        <v>0</v>
      </c>
      <c r="T96" s="4">
        <v>0.441</v>
      </c>
      <c r="U96" s="4">
        <v>7.2999999999999995E-2</v>
      </c>
      <c r="V96" s="4">
        <v>3.79E-3</v>
      </c>
      <c r="W96" s="12">
        <f t="shared" si="4"/>
        <v>1.1117428571428571</v>
      </c>
      <c r="X96" s="9">
        <f t="shared" si="5"/>
        <v>1.2083517683979597</v>
      </c>
    </row>
    <row r="97" spans="1:24" x14ac:dyDescent="0.25">
      <c r="A97" s="14" t="s">
        <v>26</v>
      </c>
      <c r="B97" s="4">
        <v>4.7E-2</v>
      </c>
      <c r="C97" s="4">
        <v>1.9E-2</v>
      </c>
      <c r="D97" s="4">
        <v>0</v>
      </c>
      <c r="E97" s="4">
        <v>0.73</v>
      </c>
      <c r="F97" s="4">
        <v>0.11</v>
      </c>
      <c r="G97" s="4">
        <v>5.8000000000000003E-2</v>
      </c>
      <c r="H97" s="4">
        <v>0.27500000000000002</v>
      </c>
      <c r="I97" s="4">
        <v>5.5E-2</v>
      </c>
      <c r="J97" s="4">
        <v>3.7199999999999997E-2</v>
      </c>
      <c r="K97" s="4">
        <v>0.25700000000000001</v>
      </c>
      <c r="L97" s="4">
        <v>0.05</v>
      </c>
      <c r="M97" s="4">
        <v>1.67E-2</v>
      </c>
      <c r="N97" s="4">
        <v>0.52800000000000002</v>
      </c>
      <c r="O97" s="4">
        <v>9.0999999999999998E-2</v>
      </c>
      <c r="P97" s="4">
        <v>2.9899999999999999E-2</v>
      </c>
      <c r="Q97" s="4">
        <v>0.63</v>
      </c>
      <c r="R97" s="4">
        <v>0.1</v>
      </c>
      <c r="S97" s="4">
        <v>1.7899999999999999E-2</v>
      </c>
      <c r="T97" s="4" t="s">
        <v>131</v>
      </c>
      <c r="U97" s="4" t="s">
        <v>128</v>
      </c>
      <c r="V97" s="4" t="s">
        <v>128</v>
      </c>
      <c r="W97" s="12">
        <f t="shared" si="4"/>
        <v>0.41116666666666668</v>
      </c>
      <c r="X97" s="9">
        <f t="shared" si="5"/>
        <v>0.26004570111168279</v>
      </c>
    </row>
    <row r="98" spans="1:24" x14ac:dyDescent="0.25">
      <c r="A98" s="14" t="s">
        <v>27</v>
      </c>
      <c r="B98" s="4">
        <v>8.5000000000000006E-2</v>
      </c>
      <c r="C98" s="4">
        <v>2.3E-2</v>
      </c>
      <c r="D98" s="4">
        <v>0</v>
      </c>
      <c r="E98" s="4">
        <v>4.7E-2</v>
      </c>
      <c r="F98" s="4">
        <v>1.0999999999999999E-2</v>
      </c>
      <c r="G98" s="4">
        <v>0</v>
      </c>
      <c r="H98" s="4">
        <v>2.8000000000000001E-2</v>
      </c>
      <c r="I98" s="4">
        <v>1.0999999999999999E-2</v>
      </c>
      <c r="J98" s="4">
        <v>1.23E-2</v>
      </c>
      <c r="K98" s="4">
        <v>2.06E-2</v>
      </c>
      <c r="L98" s="4">
        <v>7.9000000000000008E-3</v>
      </c>
      <c r="M98" s="4">
        <v>0</v>
      </c>
      <c r="N98" s="4">
        <v>0.13300000000000001</v>
      </c>
      <c r="O98" s="4">
        <v>2.7E-2</v>
      </c>
      <c r="P98" s="4">
        <v>0</v>
      </c>
      <c r="Q98" s="4">
        <v>0.04</v>
      </c>
      <c r="R98" s="4">
        <v>1.0999999999999999E-2</v>
      </c>
      <c r="S98" s="4">
        <v>0</v>
      </c>
      <c r="T98" s="4">
        <v>1.6199999999999999E-2</v>
      </c>
      <c r="U98" s="4">
        <v>7.4999999999999997E-3</v>
      </c>
      <c r="V98" s="4">
        <v>9.7800000000000005E-3</v>
      </c>
      <c r="W98" s="12">
        <f t="shared" si="4"/>
        <v>5.2828571428571426E-2</v>
      </c>
      <c r="X98" s="9">
        <f t="shared" si="5"/>
        <v>4.2146162905050438E-2</v>
      </c>
    </row>
    <row r="99" spans="1:24" x14ac:dyDescent="0.25">
      <c r="A99" s="14" t="s">
        <v>28</v>
      </c>
      <c r="B99" s="4">
        <v>5.8000000000000003E-2</v>
      </c>
      <c r="C99" s="4">
        <v>2.1000000000000001E-2</v>
      </c>
      <c r="D99" s="4">
        <v>0</v>
      </c>
      <c r="E99" s="4">
        <v>1.42</v>
      </c>
      <c r="F99" s="4">
        <v>0.25</v>
      </c>
      <c r="G99" s="4">
        <v>1.12E-2</v>
      </c>
      <c r="H99" s="4">
        <v>0.504</v>
      </c>
      <c r="I99" s="4">
        <v>9.9000000000000005E-2</v>
      </c>
      <c r="J99" s="4">
        <v>1.5699999999999999E-2</v>
      </c>
      <c r="K99" s="4">
        <v>1.9599999999999999E-2</v>
      </c>
      <c r="L99" s="4">
        <v>8.6999999999999994E-3</v>
      </c>
      <c r="M99" s="4">
        <v>0</v>
      </c>
      <c r="N99" s="4">
        <v>5.51</v>
      </c>
      <c r="O99" s="4">
        <v>1</v>
      </c>
      <c r="P99" s="4">
        <v>2.0400000000000001E-2</v>
      </c>
      <c r="Q99" s="4">
        <v>2.19</v>
      </c>
      <c r="R99" s="4">
        <v>0.41</v>
      </c>
      <c r="S99" s="4">
        <v>2.1100000000000001E-2</v>
      </c>
      <c r="T99" s="4">
        <v>9.8000000000000004E-2</v>
      </c>
      <c r="U99" s="4">
        <v>2.5000000000000001E-2</v>
      </c>
      <c r="V99" s="4">
        <v>1.23E-2</v>
      </c>
      <c r="W99" s="12">
        <f t="shared" si="4"/>
        <v>1.3999428571428572</v>
      </c>
      <c r="X99" s="9">
        <f t="shared" si="5"/>
        <v>1.9883447109401857</v>
      </c>
    </row>
    <row r="100" spans="1:24" x14ac:dyDescent="0.25">
      <c r="A100" s="14" t="s">
        <v>29</v>
      </c>
      <c r="B100" s="4">
        <v>2.3E-2</v>
      </c>
      <c r="C100" s="4">
        <v>0.01</v>
      </c>
      <c r="D100" s="4">
        <v>0</v>
      </c>
      <c r="E100" s="4">
        <v>1.77E-2</v>
      </c>
      <c r="F100" s="4">
        <v>6.6E-3</v>
      </c>
      <c r="G100" s="4">
        <v>7.3299999999999997E-3</v>
      </c>
      <c r="H100" s="4" t="s">
        <v>131</v>
      </c>
      <c r="I100" s="4" t="s">
        <v>128</v>
      </c>
      <c r="J100" s="4" t="s">
        <v>128</v>
      </c>
      <c r="K100" s="4">
        <v>4.4999999999999998E-2</v>
      </c>
      <c r="L100" s="4">
        <v>1.4999999999999999E-2</v>
      </c>
      <c r="M100" s="4">
        <v>1.5699999999999999E-2</v>
      </c>
      <c r="N100" s="4" t="s">
        <v>131</v>
      </c>
      <c r="O100" s="4" t="s">
        <v>128</v>
      </c>
      <c r="P100" s="4" t="s">
        <v>128</v>
      </c>
      <c r="Q100" s="4">
        <v>2.41E-2</v>
      </c>
      <c r="R100" s="4">
        <v>9.5999999999999992E-3</v>
      </c>
      <c r="S100" s="4">
        <v>1.3599999999999999E-2</v>
      </c>
      <c r="T100" s="4" t="s">
        <v>131</v>
      </c>
      <c r="U100" s="4" t="s">
        <v>128</v>
      </c>
      <c r="V100" s="4" t="s">
        <v>128</v>
      </c>
      <c r="W100" s="12">
        <f t="shared" si="4"/>
        <v>2.7449999999999999E-2</v>
      </c>
      <c r="X100" s="9">
        <f t="shared" si="5"/>
        <v>1.202899275362101E-2</v>
      </c>
    </row>
    <row r="101" spans="1:24" x14ac:dyDescent="0.25">
      <c r="A101" s="14" t="s">
        <v>30</v>
      </c>
      <c r="B101" s="4">
        <v>4.66</v>
      </c>
      <c r="C101" s="4">
        <v>0.89</v>
      </c>
      <c r="D101" s="4">
        <v>1.52E-2</v>
      </c>
      <c r="E101" s="4">
        <v>1.81</v>
      </c>
      <c r="F101" s="4">
        <v>0.36</v>
      </c>
      <c r="G101" s="4">
        <v>6.2399999999999999E-3</v>
      </c>
      <c r="H101" s="4">
        <v>2.6</v>
      </c>
      <c r="I101" s="4">
        <v>0.52</v>
      </c>
      <c r="J101" s="4">
        <v>1.4999999999999999E-2</v>
      </c>
      <c r="K101" s="4">
        <v>5.22</v>
      </c>
      <c r="L101" s="4">
        <v>1.04</v>
      </c>
      <c r="M101" s="4">
        <v>1.6299999999999999E-2</v>
      </c>
      <c r="N101" s="4">
        <v>2.2799999999999998</v>
      </c>
      <c r="O101" s="4">
        <v>0.46</v>
      </c>
      <c r="P101" s="4">
        <v>7.9100000000000004E-3</v>
      </c>
      <c r="Q101" s="4">
        <v>1.62</v>
      </c>
      <c r="R101" s="4">
        <v>0.33</v>
      </c>
      <c r="S101" s="4">
        <v>1.0699999999999999E-2</v>
      </c>
      <c r="T101" s="4">
        <v>2.4900000000000002</v>
      </c>
      <c r="U101" s="4">
        <v>0.51</v>
      </c>
      <c r="V101" s="4">
        <v>8.1700000000000002E-3</v>
      </c>
      <c r="W101" s="12">
        <f t="shared" si="4"/>
        <v>2.9542857142857142</v>
      </c>
      <c r="X101" s="9">
        <f t="shared" si="5"/>
        <v>1.4099864909856066</v>
      </c>
    </row>
    <row r="102" spans="1:24" x14ac:dyDescent="0.25">
      <c r="A102" s="14" t="s">
        <v>31</v>
      </c>
      <c r="B102" s="4">
        <v>0.61</v>
      </c>
      <c r="C102" s="4">
        <v>0.11</v>
      </c>
      <c r="D102" s="4">
        <v>5.8500000000000002E-3</v>
      </c>
      <c r="E102" s="4">
        <v>0.246</v>
      </c>
      <c r="F102" s="4">
        <v>4.8000000000000001E-2</v>
      </c>
      <c r="G102" s="4">
        <v>3.9600000000000003E-2</v>
      </c>
      <c r="H102" s="4">
        <v>2.2999999999999998</v>
      </c>
      <c r="I102" s="4">
        <v>0.41</v>
      </c>
      <c r="J102" s="4">
        <v>9.2099999999999994E-3</v>
      </c>
      <c r="K102" s="4">
        <v>0.51600000000000001</v>
      </c>
      <c r="L102" s="4">
        <v>9.5000000000000001E-2</v>
      </c>
      <c r="M102" s="4">
        <v>1.5900000000000001E-2</v>
      </c>
      <c r="N102" s="4">
        <v>0.41299999999999998</v>
      </c>
      <c r="O102" s="4">
        <v>7.6999999999999999E-2</v>
      </c>
      <c r="P102" s="4">
        <v>6.8799999999999998E-3</v>
      </c>
      <c r="Q102" s="4">
        <v>0.3</v>
      </c>
      <c r="R102" s="4">
        <v>5.7000000000000002E-2</v>
      </c>
      <c r="S102" s="4">
        <v>3.5400000000000002E-3</v>
      </c>
      <c r="T102" s="4">
        <v>0.52200000000000002</v>
      </c>
      <c r="U102" s="4">
        <v>9.9000000000000005E-2</v>
      </c>
      <c r="V102" s="4">
        <v>1.0500000000000001E-2</v>
      </c>
      <c r="W102" s="12">
        <f t="shared" si="4"/>
        <v>0.70099999999999996</v>
      </c>
      <c r="X102" s="9">
        <f t="shared" si="5"/>
        <v>0.7167191453654167</v>
      </c>
    </row>
    <row r="103" spans="1:24" x14ac:dyDescent="0.25">
      <c r="A103" s="14" t="s">
        <v>32</v>
      </c>
      <c r="B103" s="4">
        <v>0.121</v>
      </c>
      <c r="C103" s="4">
        <v>2.4E-2</v>
      </c>
      <c r="D103" s="4">
        <v>1.5900000000000001E-2</v>
      </c>
      <c r="E103" s="4">
        <v>0.113</v>
      </c>
      <c r="F103" s="4">
        <v>1.9E-2</v>
      </c>
      <c r="G103" s="4">
        <v>1.29E-2</v>
      </c>
      <c r="H103" s="4">
        <v>0.433</v>
      </c>
      <c r="I103" s="4">
        <v>6.7000000000000004E-2</v>
      </c>
      <c r="J103" s="4">
        <v>8.2400000000000008E-3</v>
      </c>
      <c r="K103" s="4">
        <v>2.12E-2</v>
      </c>
      <c r="L103" s="4">
        <v>6.8999999999999999E-3</v>
      </c>
      <c r="M103" s="4">
        <v>8.7200000000000003E-3</v>
      </c>
      <c r="N103" s="4">
        <v>5.8999999999999997E-2</v>
      </c>
      <c r="O103" s="4">
        <v>1.2E-2</v>
      </c>
      <c r="P103" s="4">
        <v>7.62E-3</v>
      </c>
      <c r="Q103" s="4">
        <v>0.10199999999999999</v>
      </c>
      <c r="R103" s="4">
        <v>1.7999999999999999E-2</v>
      </c>
      <c r="S103" s="4">
        <v>7.0499999999999998E-3</v>
      </c>
      <c r="T103" s="4">
        <v>9.2999999999999992E-3</v>
      </c>
      <c r="U103" s="4">
        <v>4.5999999999999999E-3</v>
      </c>
      <c r="V103" s="4">
        <v>8.2400000000000008E-3</v>
      </c>
      <c r="W103" s="12">
        <f t="shared" si="4"/>
        <v>0.12264285714285715</v>
      </c>
      <c r="X103" s="9">
        <f t="shared" si="5"/>
        <v>0.14377704797292756</v>
      </c>
    </row>
    <row r="104" spans="1:24" ht="13.8" thickBot="1" x14ac:dyDescent="0.3">
      <c r="A104" s="15" t="s">
        <v>33</v>
      </c>
      <c r="B104" s="5">
        <v>0.34200000000000003</v>
      </c>
      <c r="C104" s="5">
        <v>6.0999999999999999E-2</v>
      </c>
      <c r="D104" s="5">
        <v>0</v>
      </c>
      <c r="E104" s="5">
        <v>2.04</v>
      </c>
      <c r="F104" s="5">
        <v>0.35</v>
      </c>
      <c r="G104" s="5">
        <v>2.1199999999999999E-3</v>
      </c>
      <c r="H104" s="5">
        <v>3.51</v>
      </c>
      <c r="I104" s="5">
        <v>0.6</v>
      </c>
      <c r="J104" s="5">
        <v>1.26E-2</v>
      </c>
      <c r="K104" s="5">
        <v>0.61</v>
      </c>
      <c r="L104" s="5">
        <v>0.11</v>
      </c>
      <c r="M104" s="5">
        <v>5.9100000000000003E-3</v>
      </c>
      <c r="N104" s="5">
        <v>3.55</v>
      </c>
      <c r="O104" s="5">
        <v>0.62</v>
      </c>
      <c r="P104" s="5">
        <v>2.7200000000000002E-3</v>
      </c>
      <c r="Q104" s="5">
        <v>2.48</v>
      </c>
      <c r="R104" s="5">
        <v>0.44</v>
      </c>
      <c r="S104" s="5">
        <v>0</v>
      </c>
      <c r="T104" s="5">
        <v>0.62</v>
      </c>
      <c r="U104" s="5">
        <v>0.11</v>
      </c>
      <c r="V104" s="5">
        <v>4.6299999999999996E-3</v>
      </c>
      <c r="W104" s="13">
        <f t="shared" si="4"/>
        <v>1.8788571428571428</v>
      </c>
      <c r="X104" s="10">
        <f t="shared" si="5"/>
        <v>1.378243740970301</v>
      </c>
    </row>
    <row r="105" spans="1:24" ht="13.8" thickBot="1" x14ac:dyDescent="0.3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1:24" x14ac:dyDescent="0.25">
      <c r="A106" s="11"/>
      <c r="B106" s="16" t="s">
        <v>54</v>
      </c>
      <c r="C106" s="16" t="s">
        <v>0</v>
      </c>
      <c r="D106" s="16" t="s">
        <v>129</v>
      </c>
      <c r="E106" s="16" t="s">
        <v>55</v>
      </c>
      <c r="F106" s="16" t="s">
        <v>0</v>
      </c>
      <c r="G106" s="16" t="s">
        <v>129</v>
      </c>
      <c r="H106" s="16" t="s">
        <v>56</v>
      </c>
      <c r="I106" s="16" t="s">
        <v>0</v>
      </c>
      <c r="J106" s="16" t="s">
        <v>129</v>
      </c>
      <c r="K106" s="16" t="s">
        <v>57</v>
      </c>
      <c r="L106" s="16" t="s">
        <v>0</v>
      </c>
      <c r="M106" s="16" t="s">
        <v>129</v>
      </c>
      <c r="N106" s="16" t="s">
        <v>58</v>
      </c>
      <c r="O106" s="3" t="s">
        <v>0</v>
      </c>
      <c r="P106" s="3" t="s">
        <v>129</v>
      </c>
      <c r="Q106" s="3" t="s">
        <v>59</v>
      </c>
      <c r="R106" s="3" t="s">
        <v>0</v>
      </c>
      <c r="S106" s="3" t="s">
        <v>129</v>
      </c>
      <c r="T106" s="11" t="s">
        <v>132</v>
      </c>
      <c r="U106" s="8" t="s">
        <v>133</v>
      </c>
    </row>
    <row r="107" spans="1:24" x14ac:dyDescent="0.25">
      <c r="A107" s="14" t="s">
        <v>1</v>
      </c>
      <c r="B107" s="4">
        <v>1965.47</v>
      </c>
      <c r="C107" s="4">
        <v>70.69</v>
      </c>
      <c r="D107" s="4">
        <v>2.58</v>
      </c>
      <c r="E107" s="4">
        <v>1793.31</v>
      </c>
      <c r="F107" s="4">
        <v>63.49</v>
      </c>
      <c r="G107" s="4">
        <v>1.52</v>
      </c>
      <c r="H107" s="4">
        <v>1777.68</v>
      </c>
      <c r="I107" s="4">
        <v>62.66</v>
      </c>
      <c r="J107" s="4">
        <v>1.54</v>
      </c>
      <c r="K107" s="4">
        <v>629.25</v>
      </c>
      <c r="L107" s="4">
        <v>22.23</v>
      </c>
      <c r="M107" s="4">
        <v>1.21</v>
      </c>
      <c r="N107" s="4">
        <v>217.3</v>
      </c>
      <c r="O107" s="4">
        <v>7.67</v>
      </c>
      <c r="P107" s="4">
        <v>0.999</v>
      </c>
      <c r="Q107" s="4">
        <v>3039.52</v>
      </c>
      <c r="R107" s="4">
        <v>103.86</v>
      </c>
      <c r="S107" s="4">
        <v>2.68</v>
      </c>
      <c r="T107" s="12">
        <f>AVERAGE(B107,E107,H107,K107,N107,Q107)</f>
        <v>1570.4216666666669</v>
      </c>
      <c r="U107" s="9">
        <f>STDEV(B107,E107,H107,K107,N107,Q107)</f>
        <v>1012.2935024471244</v>
      </c>
    </row>
    <row r="108" spans="1:24" x14ac:dyDescent="0.25">
      <c r="A108" s="14" t="s">
        <v>2</v>
      </c>
      <c r="B108" s="4">
        <v>8384.09</v>
      </c>
      <c r="C108" s="4">
        <v>316.92</v>
      </c>
      <c r="D108" s="4">
        <v>2.2200000000000002</v>
      </c>
      <c r="E108" s="4">
        <v>9096.99</v>
      </c>
      <c r="F108" s="4">
        <v>334.93</v>
      </c>
      <c r="G108" s="4">
        <v>2.59</v>
      </c>
      <c r="H108" s="4">
        <v>9318.8799999999992</v>
      </c>
      <c r="I108" s="4">
        <v>339.34</v>
      </c>
      <c r="J108" s="4">
        <v>2.27</v>
      </c>
      <c r="K108" s="4">
        <v>6021.81</v>
      </c>
      <c r="L108" s="4">
        <v>217</v>
      </c>
      <c r="M108" s="4">
        <v>2.4700000000000002</v>
      </c>
      <c r="N108" s="4">
        <v>7060.97</v>
      </c>
      <c r="O108" s="4">
        <v>249.44</v>
      </c>
      <c r="P108" s="4">
        <v>1.46</v>
      </c>
      <c r="Q108" s="4">
        <v>6506.49</v>
      </c>
      <c r="R108" s="4">
        <v>227.93</v>
      </c>
      <c r="S108" s="4">
        <v>4.21</v>
      </c>
      <c r="T108" s="12">
        <f t="shared" ref="T108:T139" si="6">AVERAGE(B108,E108,H108,K108,N108,Q108)</f>
        <v>7731.538333333333</v>
      </c>
      <c r="U108" s="9">
        <f t="shared" ref="U108:U139" si="7">STDEV(B108,E108,H108,K108,N108,Q108)</f>
        <v>1391.6545390924782</v>
      </c>
    </row>
    <row r="109" spans="1:24" x14ac:dyDescent="0.25">
      <c r="A109" s="14" t="s">
        <v>3</v>
      </c>
      <c r="B109" s="4">
        <v>3671.13</v>
      </c>
      <c r="C109" s="4">
        <v>265.83</v>
      </c>
      <c r="D109" s="4">
        <v>288.76</v>
      </c>
      <c r="E109" s="4">
        <v>4310.3</v>
      </c>
      <c r="F109" s="4">
        <v>337.94</v>
      </c>
      <c r="G109" s="4">
        <v>548.48</v>
      </c>
      <c r="H109" s="4">
        <v>2929.77</v>
      </c>
      <c r="I109" s="4">
        <v>324.63</v>
      </c>
      <c r="J109" s="4">
        <v>610.98</v>
      </c>
      <c r="K109" s="4">
        <v>2245.75</v>
      </c>
      <c r="L109" s="4">
        <v>248.62</v>
      </c>
      <c r="M109" s="4">
        <v>493.28</v>
      </c>
      <c r="N109" s="4">
        <v>1551.04</v>
      </c>
      <c r="O109" s="4">
        <v>182.39</v>
      </c>
      <c r="P109" s="4">
        <v>409.46</v>
      </c>
      <c r="Q109" s="4">
        <v>5982.17</v>
      </c>
      <c r="R109" s="4">
        <v>353.61</v>
      </c>
      <c r="S109" s="4">
        <v>318.06</v>
      </c>
      <c r="T109" s="12">
        <f t="shared" si="6"/>
        <v>3448.3600000000006</v>
      </c>
      <c r="U109" s="9">
        <f t="shared" si="7"/>
        <v>1582.8954314925536</v>
      </c>
    </row>
    <row r="110" spans="1:24" x14ac:dyDescent="0.25">
      <c r="A110" s="14" t="s">
        <v>4</v>
      </c>
      <c r="B110" s="4">
        <v>46.76</v>
      </c>
      <c r="C110" s="4">
        <v>1.94</v>
      </c>
      <c r="D110" s="4">
        <v>1.49</v>
      </c>
      <c r="E110" s="4">
        <v>18.72</v>
      </c>
      <c r="F110" s="4">
        <v>1.35</v>
      </c>
      <c r="G110" s="4">
        <v>2.79</v>
      </c>
      <c r="H110" s="4">
        <v>17.38</v>
      </c>
      <c r="I110" s="4">
        <v>1.54</v>
      </c>
      <c r="J110" s="4">
        <v>2.89</v>
      </c>
      <c r="K110" s="4">
        <v>10.119999999999999</v>
      </c>
      <c r="L110" s="4">
        <v>1.18</v>
      </c>
      <c r="M110" s="4">
        <v>2.4700000000000002</v>
      </c>
      <c r="N110" s="4">
        <v>13.31</v>
      </c>
      <c r="O110" s="4">
        <v>0.98</v>
      </c>
      <c r="P110" s="4">
        <v>2.04</v>
      </c>
      <c r="Q110" s="4">
        <v>20.52</v>
      </c>
      <c r="R110" s="4">
        <v>1.07</v>
      </c>
      <c r="S110" s="4">
        <v>1.62</v>
      </c>
      <c r="T110" s="12">
        <f t="shared" si="6"/>
        <v>21.134999999999998</v>
      </c>
      <c r="U110" s="9">
        <f t="shared" si="7"/>
        <v>13.111155174125585</v>
      </c>
    </row>
    <row r="111" spans="1:24" x14ac:dyDescent="0.25">
      <c r="A111" s="14" t="s">
        <v>5</v>
      </c>
      <c r="B111" s="4">
        <v>3001.84</v>
      </c>
      <c r="C111" s="4">
        <v>110.75</v>
      </c>
      <c r="D111" s="4">
        <v>5.42</v>
      </c>
      <c r="E111" s="4">
        <v>2482.31</v>
      </c>
      <c r="F111" s="4">
        <v>91.02</v>
      </c>
      <c r="G111" s="4">
        <v>9.42</v>
      </c>
      <c r="H111" s="4">
        <v>2876.27</v>
      </c>
      <c r="I111" s="4">
        <v>106.55</v>
      </c>
      <c r="J111" s="4">
        <v>11.57</v>
      </c>
      <c r="K111" s="4">
        <v>1518.49</v>
      </c>
      <c r="L111" s="4">
        <v>57.57</v>
      </c>
      <c r="M111" s="4">
        <v>8.67</v>
      </c>
      <c r="N111" s="4">
        <v>1394.25</v>
      </c>
      <c r="O111" s="4">
        <v>50.41</v>
      </c>
      <c r="P111" s="4">
        <v>7.53</v>
      </c>
      <c r="Q111" s="4">
        <v>11370.66</v>
      </c>
      <c r="R111" s="4">
        <v>387.97</v>
      </c>
      <c r="S111" s="4">
        <v>18.350000000000001</v>
      </c>
      <c r="T111" s="12">
        <f t="shared" si="6"/>
        <v>3773.97</v>
      </c>
      <c r="U111" s="9">
        <f t="shared" si="7"/>
        <v>3782.337685807548</v>
      </c>
    </row>
    <row r="112" spans="1:24" x14ac:dyDescent="0.25">
      <c r="A112" s="14" t="s">
        <v>6</v>
      </c>
      <c r="B112" s="4">
        <v>2852.26</v>
      </c>
      <c r="C112" s="4">
        <v>101.76</v>
      </c>
      <c r="D112" s="4">
        <v>0.76500000000000001</v>
      </c>
      <c r="E112" s="4">
        <v>2700.11</v>
      </c>
      <c r="F112" s="4">
        <v>94.67</v>
      </c>
      <c r="G112" s="4">
        <v>0.73099999999999998</v>
      </c>
      <c r="H112" s="4">
        <v>2341.17</v>
      </c>
      <c r="I112" s="4">
        <v>81.62</v>
      </c>
      <c r="J112" s="4">
        <v>3.2</v>
      </c>
      <c r="K112" s="4">
        <v>2505.61</v>
      </c>
      <c r="L112" s="4">
        <v>86.62</v>
      </c>
      <c r="M112" s="4">
        <v>0.72299999999999998</v>
      </c>
      <c r="N112" s="4">
        <v>2273.5500000000002</v>
      </c>
      <c r="O112" s="4">
        <v>77.459999999999994</v>
      </c>
      <c r="P112" s="4">
        <v>0.57399999999999995</v>
      </c>
      <c r="Q112" s="4">
        <v>2261.9899999999998</v>
      </c>
      <c r="R112" s="4">
        <v>76.61</v>
      </c>
      <c r="S112" s="4">
        <v>2.29</v>
      </c>
      <c r="T112" s="12">
        <f t="shared" si="6"/>
        <v>2489.1150000000002</v>
      </c>
      <c r="U112" s="9">
        <f t="shared" si="7"/>
        <v>243.55985874113173</v>
      </c>
    </row>
    <row r="113" spans="1:21" x14ac:dyDescent="0.25">
      <c r="A113" s="14" t="s">
        <v>7</v>
      </c>
      <c r="B113" s="4">
        <v>86.49</v>
      </c>
      <c r="C113" s="4">
        <v>5.37</v>
      </c>
      <c r="D113" s="4">
        <v>7.24</v>
      </c>
      <c r="E113" s="4">
        <v>92.26</v>
      </c>
      <c r="F113" s="4">
        <v>6.8</v>
      </c>
      <c r="G113" s="4">
        <v>12.31</v>
      </c>
      <c r="H113" s="4">
        <v>77.180000000000007</v>
      </c>
      <c r="I113" s="4">
        <v>7.7</v>
      </c>
      <c r="J113" s="4">
        <v>12.97</v>
      </c>
      <c r="K113" s="4">
        <v>66.930000000000007</v>
      </c>
      <c r="L113" s="4">
        <v>6.6</v>
      </c>
      <c r="M113" s="4">
        <v>11.74</v>
      </c>
      <c r="N113" s="4">
        <v>73.180000000000007</v>
      </c>
      <c r="O113" s="4">
        <v>5.35</v>
      </c>
      <c r="P113" s="4">
        <v>9.58</v>
      </c>
      <c r="Q113" s="4">
        <v>62.42</v>
      </c>
      <c r="R113" s="4">
        <v>4.84</v>
      </c>
      <c r="S113" s="4">
        <v>8.36</v>
      </c>
      <c r="T113" s="12">
        <f t="shared" si="6"/>
        <v>76.410000000000011</v>
      </c>
      <c r="U113" s="9">
        <f t="shared" si="7"/>
        <v>11.396887294344845</v>
      </c>
    </row>
    <row r="114" spans="1:21" x14ac:dyDescent="0.25">
      <c r="A114" s="14" t="s">
        <v>8</v>
      </c>
      <c r="B114" s="4">
        <v>517.84</v>
      </c>
      <c r="C114" s="4">
        <v>19.09</v>
      </c>
      <c r="D114" s="4">
        <v>1.44</v>
      </c>
      <c r="E114" s="4">
        <v>521.84</v>
      </c>
      <c r="F114" s="4">
        <v>18.940000000000001</v>
      </c>
      <c r="G114" s="4">
        <v>2.5</v>
      </c>
      <c r="H114" s="4">
        <v>444.57</v>
      </c>
      <c r="I114" s="4">
        <v>16.21</v>
      </c>
      <c r="J114" s="4">
        <v>2.96</v>
      </c>
      <c r="K114" s="4">
        <v>266.55</v>
      </c>
      <c r="L114" s="4">
        <v>9.74</v>
      </c>
      <c r="M114" s="4">
        <v>2.3199999999999998</v>
      </c>
      <c r="N114" s="4">
        <v>284.20999999999998</v>
      </c>
      <c r="O114" s="4">
        <v>10.08</v>
      </c>
      <c r="P114" s="4">
        <v>2.06</v>
      </c>
      <c r="Q114" s="4">
        <v>1339.14</v>
      </c>
      <c r="R114" s="4">
        <v>46.41</v>
      </c>
      <c r="S114" s="4">
        <v>1.85</v>
      </c>
      <c r="T114" s="12">
        <f t="shared" si="6"/>
        <v>562.35833333333335</v>
      </c>
      <c r="U114" s="9">
        <f t="shared" si="7"/>
        <v>396.42314056657528</v>
      </c>
    </row>
    <row r="115" spans="1:21" x14ac:dyDescent="0.25">
      <c r="A115" s="14" t="s">
        <v>9</v>
      </c>
      <c r="B115" s="4">
        <v>144.80000000000001</v>
      </c>
      <c r="C115" s="4">
        <v>5.7</v>
      </c>
      <c r="D115" s="4">
        <v>0.56599999999999995</v>
      </c>
      <c r="E115" s="4">
        <v>212.31</v>
      </c>
      <c r="F115" s="4">
        <v>8.16</v>
      </c>
      <c r="G115" s="4">
        <v>0.875</v>
      </c>
      <c r="H115" s="4" t="s">
        <v>131</v>
      </c>
      <c r="I115" s="4" t="s">
        <v>128</v>
      </c>
      <c r="J115" s="4" t="s">
        <v>128</v>
      </c>
      <c r="K115" s="4">
        <v>24.11</v>
      </c>
      <c r="L115" s="4">
        <v>1.18</v>
      </c>
      <c r="M115" s="4">
        <v>0.36499999999999999</v>
      </c>
      <c r="N115" s="4">
        <v>16.940000000000001</v>
      </c>
      <c r="O115" s="4">
        <v>0.78</v>
      </c>
      <c r="P115" s="4">
        <v>0.22700000000000001</v>
      </c>
      <c r="Q115" s="4">
        <v>18.09</v>
      </c>
      <c r="R115" s="4">
        <v>0.83</v>
      </c>
      <c r="S115" s="4">
        <v>0.42599999999999999</v>
      </c>
      <c r="T115" s="12">
        <f t="shared" si="6"/>
        <v>83.25</v>
      </c>
      <c r="U115" s="9">
        <f t="shared" si="7"/>
        <v>90.256949039949291</v>
      </c>
    </row>
    <row r="116" spans="1:21" x14ac:dyDescent="0.25">
      <c r="A116" s="14" t="s">
        <v>10</v>
      </c>
      <c r="B116" s="4">
        <v>145.79</v>
      </c>
      <c r="C116" s="4">
        <v>6.76</v>
      </c>
      <c r="D116" s="4">
        <v>2.2000000000000002</v>
      </c>
      <c r="E116" s="4">
        <v>139.13999999999999</v>
      </c>
      <c r="F116" s="4">
        <v>6.76</v>
      </c>
      <c r="G116" s="4">
        <v>4.9800000000000004</v>
      </c>
      <c r="H116" s="4">
        <v>55.99</v>
      </c>
      <c r="I116" s="4">
        <v>4.08</v>
      </c>
      <c r="J116" s="4">
        <v>4.68</v>
      </c>
      <c r="K116" s="4">
        <v>80.06</v>
      </c>
      <c r="L116" s="4">
        <v>4.45</v>
      </c>
      <c r="M116" s="4">
        <v>2.4500000000000002</v>
      </c>
      <c r="N116" s="4">
        <v>99.76</v>
      </c>
      <c r="O116" s="4">
        <v>4.63</v>
      </c>
      <c r="P116" s="4">
        <v>1.75</v>
      </c>
      <c r="Q116" s="4">
        <v>47.1</v>
      </c>
      <c r="R116" s="4">
        <v>3.11</v>
      </c>
      <c r="S116" s="4">
        <v>4.63</v>
      </c>
      <c r="T116" s="12">
        <f t="shared" si="6"/>
        <v>94.64</v>
      </c>
      <c r="U116" s="9">
        <f t="shared" si="7"/>
        <v>41.446923649409733</v>
      </c>
    </row>
    <row r="117" spans="1:21" x14ac:dyDescent="0.25">
      <c r="A117" s="14" t="s">
        <v>11</v>
      </c>
      <c r="B117" s="4">
        <v>282.04000000000002</v>
      </c>
      <c r="C117" s="4">
        <v>10.59</v>
      </c>
      <c r="D117" s="4">
        <v>2.48</v>
      </c>
      <c r="E117" s="4">
        <v>69.67</v>
      </c>
      <c r="F117" s="4">
        <v>4.0599999999999996</v>
      </c>
      <c r="G117" s="4">
        <v>7.34</v>
      </c>
      <c r="H117" s="4">
        <v>3254.51</v>
      </c>
      <c r="I117" s="4">
        <v>111.79</v>
      </c>
      <c r="J117" s="4">
        <v>5.37</v>
      </c>
      <c r="K117" s="4">
        <v>105.27</v>
      </c>
      <c r="L117" s="4">
        <v>4.34</v>
      </c>
      <c r="M117" s="4">
        <v>1.62</v>
      </c>
      <c r="N117" s="4">
        <v>65.13</v>
      </c>
      <c r="O117" s="4">
        <v>2.61</v>
      </c>
      <c r="P117" s="4">
        <v>1.38</v>
      </c>
      <c r="Q117" s="4" t="s">
        <v>131</v>
      </c>
      <c r="R117" s="4">
        <v>1.5</v>
      </c>
      <c r="S117" s="4">
        <v>3.73</v>
      </c>
      <c r="T117" s="12">
        <f t="shared" si="6"/>
        <v>755.32400000000007</v>
      </c>
      <c r="U117" s="9">
        <f t="shared" si="7"/>
        <v>1399.9096198969419</v>
      </c>
    </row>
    <row r="118" spans="1:21" x14ac:dyDescent="0.25">
      <c r="A118" s="14" t="s">
        <v>12</v>
      </c>
      <c r="B118" s="4">
        <v>176.94</v>
      </c>
      <c r="C118" s="4">
        <v>10.82</v>
      </c>
      <c r="D118" s="4">
        <v>12.53</v>
      </c>
      <c r="E118" s="4">
        <v>1983.86</v>
      </c>
      <c r="F118" s="4">
        <v>97.38</v>
      </c>
      <c r="G118" s="4">
        <v>20.77</v>
      </c>
      <c r="H118" s="4">
        <v>1789.1</v>
      </c>
      <c r="I118" s="4">
        <v>89.1</v>
      </c>
      <c r="J118" s="4">
        <v>34.19</v>
      </c>
      <c r="K118" s="4" t="s">
        <v>131</v>
      </c>
      <c r="L118" s="4">
        <v>878.25</v>
      </c>
      <c r="M118" s="4">
        <v>186.27</v>
      </c>
      <c r="N118" s="4">
        <v>114.16</v>
      </c>
      <c r="O118" s="4">
        <v>6.81</v>
      </c>
      <c r="P118" s="4">
        <v>7.14</v>
      </c>
      <c r="Q118" s="4">
        <v>540.95000000000005</v>
      </c>
      <c r="R118" s="4">
        <v>26.35</v>
      </c>
      <c r="S118" s="4">
        <v>6.96</v>
      </c>
      <c r="T118" s="12">
        <f t="shared" si="6"/>
        <v>921.00199999999984</v>
      </c>
      <c r="U118" s="9">
        <f t="shared" si="7"/>
        <v>898.93312616679123</v>
      </c>
    </row>
    <row r="119" spans="1:21" x14ac:dyDescent="0.25">
      <c r="A119" s="14" t="s">
        <v>13</v>
      </c>
      <c r="B119" s="4">
        <v>72.819999999999993</v>
      </c>
      <c r="C119" s="4">
        <v>2.85</v>
      </c>
      <c r="D119" s="4">
        <v>1.28</v>
      </c>
      <c r="E119" s="4">
        <v>86.28</v>
      </c>
      <c r="F119" s="4">
        <v>3.32</v>
      </c>
      <c r="G119" s="4">
        <v>0.60699999999999998</v>
      </c>
      <c r="H119" s="4">
        <v>152.74</v>
      </c>
      <c r="I119" s="4">
        <v>5.83</v>
      </c>
      <c r="J119" s="4">
        <v>0.59699999999999998</v>
      </c>
      <c r="K119" s="4">
        <v>98.54</v>
      </c>
      <c r="L119" s="4">
        <v>3.87</v>
      </c>
      <c r="M119" s="4">
        <v>0.55200000000000005</v>
      </c>
      <c r="N119" s="4">
        <v>92.62</v>
      </c>
      <c r="O119" s="4">
        <v>3.4</v>
      </c>
      <c r="P119" s="4">
        <v>0.439</v>
      </c>
      <c r="Q119" s="4">
        <v>64.88</v>
      </c>
      <c r="R119" s="4">
        <v>2.4700000000000002</v>
      </c>
      <c r="S119" s="4">
        <v>0.59599999999999997</v>
      </c>
      <c r="T119" s="12">
        <f t="shared" si="6"/>
        <v>94.64666666666669</v>
      </c>
      <c r="U119" s="9">
        <f t="shared" si="7"/>
        <v>31.069469687567313</v>
      </c>
    </row>
    <row r="120" spans="1:21" x14ac:dyDescent="0.25">
      <c r="A120" s="14" t="s">
        <v>14</v>
      </c>
      <c r="B120" s="4" t="s">
        <v>131</v>
      </c>
      <c r="C120" s="4" t="s">
        <v>128</v>
      </c>
      <c r="D120" s="4" t="s">
        <v>128</v>
      </c>
      <c r="E120" s="4" t="s">
        <v>131</v>
      </c>
      <c r="F120" s="4" t="s">
        <v>128</v>
      </c>
      <c r="G120" s="4" t="s">
        <v>128</v>
      </c>
      <c r="H120" s="4" t="s">
        <v>131</v>
      </c>
      <c r="I120" s="4" t="s">
        <v>128</v>
      </c>
      <c r="J120" s="4" t="s">
        <v>128</v>
      </c>
      <c r="K120" s="4" t="s">
        <v>131</v>
      </c>
      <c r="L120" s="4">
        <v>8.64</v>
      </c>
      <c r="M120" s="4">
        <v>20.36</v>
      </c>
      <c r="N120" s="4">
        <v>-17</v>
      </c>
      <c r="O120" s="4">
        <v>6.78</v>
      </c>
      <c r="P120" s="4">
        <v>17</v>
      </c>
      <c r="Q120" s="4" t="s">
        <v>131</v>
      </c>
      <c r="R120" s="4">
        <v>5.37</v>
      </c>
      <c r="S120" s="4">
        <v>13.08</v>
      </c>
      <c r="T120" s="12">
        <f t="shared" si="6"/>
        <v>-17</v>
      </c>
      <c r="U120" s="9" t="s">
        <v>128</v>
      </c>
    </row>
    <row r="121" spans="1:21" x14ac:dyDescent="0.25">
      <c r="A121" s="14" t="s">
        <v>15</v>
      </c>
      <c r="B121" s="4">
        <v>1.19</v>
      </c>
      <c r="C121" s="4">
        <v>0.15</v>
      </c>
      <c r="D121" s="4">
        <v>0.20699999999999999</v>
      </c>
      <c r="E121" s="4">
        <v>0.38</v>
      </c>
      <c r="F121" s="4">
        <v>0.12</v>
      </c>
      <c r="G121" s="4">
        <v>0.255</v>
      </c>
      <c r="H121" s="4" t="s">
        <v>131</v>
      </c>
      <c r="I121" s="4" t="s">
        <v>128</v>
      </c>
      <c r="J121" s="4" t="s">
        <v>128</v>
      </c>
      <c r="K121" s="4" t="s">
        <v>131</v>
      </c>
      <c r="L121" s="4">
        <v>0.11</v>
      </c>
      <c r="M121" s="4">
        <v>0.29599999999999999</v>
      </c>
      <c r="N121" s="4" t="s">
        <v>131</v>
      </c>
      <c r="O121" s="4">
        <v>8.7999999999999995E-2</v>
      </c>
      <c r="P121" s="4">
        <v>0.218</v>
      </c>
      <c r="Q121" s="4">
        <v>0.77</v>
      </c>
      <c r="R121" s="4">
        <v>0.13</v>
      </c>
      <c r="S121" s="4">
        <v>0.21199999999999999</v>
      </c>
      <c r="T121" s="12">
        <f t="shared" si="6"/>
        <v>0.77999999999999992</v>
      </c>
      <c r="U121" s="9">
        <f t="shared" si="7"/>
        <v>0.40509258201058201</v>
      </c>
    </row>
    <row r="122" spans="1:21" x14ac:dyDescent="0.25">
      <c r="A122" s="14" t="s">
        <v>16</v>
      </c>
      <c r="B122" s="4">
        <v>0.74</v>
      </c>
      <c r="C122" s="4">
        <v>0.19</v>
      </c>
      <c r="D122" s="4">
        <v>0.33200000000000002</v>
      </c>
      <c r="E122" s="4">
        <v>2.11</v>
      </c>
      <c r="F122" s="4">
        <v>0.27</v>
      </c>
      <c r="G122" s="4">
        <v>0.17299999999999999</v>
      </c>
      <c r="H122" s="4" t="s">
        <v>131</v>
      </c>
      <c r="I122" s="4" t="s">
        <v>128</v>
      </c>
      <c r="J122" s="4" t="s">
        <v>128</v>
      </c>
      <c r="K122" s="4">
        <v>0.161</v>
      </c>
      <c r="L122" s="4">
        <v>8.1000000000000003E-2</v>
      </c>
      <c r="M122" s="4">
        <v>0</v>
      </c>
      <c r="N122" s="4">
        <v>1.99</v>
      </c>
      <c r="O122" s="4">
        <v>0.22</v>
      </c>
      <c r="P122" s="4">
        <v>0</v>
      </c>
      <c r="Q122" s="4" t="s">
        <v>131</v>
      </c>
      <c r="R122" s="4">
        <v>6.5000000000000002E-2</v>
      </c>
      <c r="S122" s="4">
        <v>0.17499999999999999</v>
      </c>
      <c r="T122" s="12">
        <f t="shared" si="6"/>
        <v>1.2502499999999999</v>
      </c>
      <c r="U122" s="9">
        <f t="shared" si="7"/>
        <v>0.95450174611329741</v>
      </c>
    </row>
    <row r="123" spans="1:21" x14ac:dyDescent="0.25">
      <c r="A123" s="14" t="s">
        <v>17</v>
      </c>
      <c r="B123" s="4">
        <v>10.56</v>
      </c>
      <c r="C123" s="4">
        <v>0.54</v>
      </c>
      <c r="D123" s="4">
        <v>8.1699999999999995E-2</v>
      </c>
      <c r="E123" s="4">
        <v>4.05</v>
      </c>
      <c r="F123" s="4">
        <v>0.3</v>
      </c>
      <c r="G123" s="4">
        <v>0.13600000000000001</v>
      </c>
      <c r="H123" s="4" t="s">
        <v>131</v>
      </c>
      <c r="I123" s="4" t="s">
        <v>128</v>
      </c>
      <c r="J123" s="4" t="s">
        <v>128</v>
      </c>
      <c r="K123" s="4">
        <v>2.37</v>
      </c>
      <c r="L123" s="4">
        <v>0.28999999999999998</v>
      </c>
      <c r="M123" s="4">
        <v>0.34399999999999997</v>
      </c>
      <c r="N123" s="4">
        <v>9.9000000000000005E-2</v>
      </c>
      <c r="O123" s="4">
        <v>3.5000000000000003E-2</v>
      </c>
      <c r="P123" s="4">
        <v>0</v>
      </c>
      <c r="Q123" s="4">
        <v>0.73</v>
      </c>
      <c r="R123" s="4">
        <v>0.1</v>
      </c>
      <c r="S123" s="4">
        <v>9.8400000000000001E-2</v>
      </c>
      <c r="T123" s="12">
        <f t="shared" si="6"/>
        <v>3.5618000000000003</v>
      </c>
      <c r="U123" s="9">
        <f t="shared" si="7"/>
        <v>4.2024875014686245</v>
      </c>
    </row>
    <row r="124" spans="1:21" x14ac:dyDescent="0.25">
      <c r="A124" s="14" t="s">
        <v>18</v>
      </c>
      <c r="B124" s="4" t="s">
        <v>131</v>
      </c>
      <c r="C124" s="4" t="s">
        <v>128</v>
      </c>
      <c r="D124" s="4" t="s">
        <v>128</v>
      </c>
      <c r="E124" s="4" t="s">
        <v>131</v>
      </c>
      <c r="F124" s="4" t="s">
        <v>128</v>
      </c>
      <c r="G124" s="4" t="s">
        <v>128</v>
      </c>
      <c r="H124" s="4">
        <v>5.01</v>
      </c>
      <c r="I124" s="4">
        <v>0.99</v>
      </c>
      <c r="J124" s="4">
        <v>1.1599999999999999</v>
      </c>
      <c r="K124" s="4">
        <v>1.42</v>
      </c>
      <c r="L124" s="4">
        <v>0.51</v>
      </c>
      <c r="M124" s="4">
        <v>0.754</v>
      </c>
      <c r="N124" s="4">
        <v>3.82</v>
      </c>
      <c r="O124" s="4">
        <v>0.53</v>
      </c>
      <c r="P124" s="4">
        <v>0.36</v>
      </c>
      <c r="Q124" s="4" t="s">
        <v>131</v>
      </c>
      <c r="R124" s="4">
        <v>0.57999999999999996</v>
      </c>
      <c r="S124" s="4">
        <v>1.56</v>
      </c>
      <c r="T124" s="12">
        <f t="shared" si="6"/>
        <v>3.4166666666666665</v>
      </c>
      <c r="U124" s="9">
        <f t="shared" si="7"/>
        <v>1.8286698262215988</v>
      </c>
    </row>
    <row r="125" spans="1:21" x14ac:dyDescent="0.25">
      <c r="A125" s="14" t="s">
        <v>19</v>
      </c>
      <c r="B125" s="4" t="s">
        <v>131</v>
      </c>
      <c r="C125" s="4" t="s">
        <v>128</v>
      </c>
      <c r="D125" s="4" t="s">
        <v>128</v>
      </c>
      <c r="E125" s="4" t="s">
        <v>131</v>
      </c>
      <c r="F125" s="4" t="s">
        <v>128</v>
      </c>
      <c r="G125" s="4" t="s">
        <v>128</v>
      </c>
      <c r="H125" s="4">
        <v>1.1299999999999999</v>
      </c>
      <c r="I125" s="4">
        <v>0.5</v>
      </c>
      <c r="J125" s="4">
        <v>0.95099999999999996</v>
      </c>
      <c r="K125" s="4" t="s">
        <v>131</v>
      </c>
      <c r="L125" s="4" t="s">
        <v>128</v>
      </c>
      <c r="M125" s="4" t="s">
        <v>128</v>
      </c>
      <c r="N125" s="4">
        <v>0.6</v>
      </c>
      <c r="O125" s="4">
        <v>0.19</v>
      </c>
      <c r="P125" s="4">
        <v>0.34</v>
      </c>
      <c r="Q125" s="4" t="s">
        <v>131</v>
      </c>
      <c r="R125" s="4">
        <v>0.18</v>
      </c>
      <c r="S125" s="4">
        <v>0.432</v>
      </c>
      <c r="T125" s="12">
        <f t="shared" si="6"/>
        <v>0.86499999999999999</v>
      </c>
      <c r="U125" s="9">
        <f t="shared" si="7"/>
        <v>0.37476659402886986</v>
      </c>
    </row>
    <row r="126" spans="1:21" x14ac:dyDescent="0.25">
      <c r="A126" s="14" t="s">
        <v>20</v>
      </c>
      <c r="B126" s="4" t="s">
        <v>131</v>
      </c>
      <c r="C126" s="4" t="s">
        <v>128</v>
      </c>
      <c r="D126" s="4" t="s">
        <v>128</v>
      </c>
      <c r="E126" s="4" t="s">
        <v>131</v>
      </c>
      <c r="F126" s="4" t="s">
        <v>128</v>
      </c>
      <c r="G126" s="4" t="s">
        <v>128</v>
      </c>
      <c r="H126" s="4" t="s">
        <v>131</v>
      </c>
      <c r="I126" s="4" t="s">
        <v>128</v>
      </c>
      <c r="J126" s="4" t="s">
        <v>128</v>
      </c>
      <c r="K126" s="4" t="s">
        <v>131</v>
      </c>
      <c r="L126" s="4" t="s">
        <v>128</v>
      </c>
      <c r="M126" s="4" t="s">
        <v>128</v>
      </c>
      <c r="N126" s="4" t="s">
        <v>131</v>
      </c>
      <c r="O126" s="4">
        <v>2.4</v>
      </c>
      <c r="P126" s="4">
        <v>6.31</v>
      </c>
      <c r="Q126" s="4" t="s">
        <v>131</v>
      </c>
      <c r="R126" s="4">
        <v>1.81</v>
      </c>
      <c r="S126" s="4">
        <v>3.91</v>
      </c>
      <c r="T126" s="12" t="s">
        <v>128</v>
      </c>
      <c r="U126" s="9" t="s">
        <v>128</v>
      </c>
    </row>
    <row r="127" spans="1:21" x14ac:dyDescent="0.25">
      <c r="A127" s="14" t="s">
        <v>21</v>
      </c>
      <c r="B127" s="4">
        <v>0.16900000000000001</v>
      </c>
      <c r="C127" s="4">
        <v>4.5999999999999999E-2</v>
      </c>
      <c r="D127" s="4">
        <v>5.0099999999999999E-2</v>
      </c>
      <c r="E127" s="4">
        <v>6.12</v>
      </c>
      <c r="F127" s="4">
        <v>0.71</v>
      </c>
      <c r="G127" s="4">
        <v>1.64</v>
      </c>
      <c r="H127" s="4">
        <v>1.1599999999999999</v>
      </c>
      <c r="I127" s="4">
        <v>0.19</v>
      </c>
      <c r="J127" s="4">
        <v>0.24299999999999999</v>
      </c>
      <c r="K127" s="4">
        <v>1.32</v>
      </c>
      <c r="L127" s="4">
        <v>0.17</v>
      </c>
      <c r="M127" s="4">
        <v>0.151</v>
      </c>
      <c r="N127" s="4">
        <v>7.12</v>
      </c>
      <c r="O127" s="4">
        <v>0.36</v>
      </c>
      <c r="P127" s="4">
        <v>0.13700000000000001</v>
      </c>
      <c r="Q127" s="4">
        <v>9.7000000000000003E-2</v>
      </c>
      <c r="R127" s="4">
        <v>4.2000000000000003E-2</v>
      </c>
      <c r="S127" s="4">
        <v>6.8500000000000005E-2</v>
      </c>
      <c r="T127" s="12">
        <f t="shared" si="6"/>
        <v>2.664333333333333</v>
      </c>
      <c r="U127" s="9">
        <f t="shared" si="7"/>
        <v>3.1203441263211134</v>
      </c>
    </row>
    <row r="128" spans="1:21" x14ac:dyDescent="0.25">
      <c r="A128" s="14" t="s">
        <v>22</v>
      </c>
      <c r="B128" s="4">
        <v>2.77</v>
      </c>
      <c r="C128" s="4">
        <v>0.59</v>
      </c>
      <c r="D128" s="4">
        <v>1.21</v>
      </c>
      <c r="E128" s="4">
        <v>2.54</v>
      </c>
      <c r="F128" s="4">
        <v>0.75</v>
      </c>
      <c r="G128" s="4">
        <v>1.78</v>
      </c>
      <c r="H128" s="4">
        <v>11.18</v>
      </c>
      <c r="I128" s="4">
        <v>1.25</v>
      </c>
      <c r="J128" s="4">
        <v>1.9</v>
      </c>
      <c r="K128" s="4">
        <v>2.08</v>
      </c>
      <c r="L128" s="4">
        <v>0.7</v>
      </c>
      <c r="M128" s="4">
        <v>1.45</v>
      </c>
      <c r="N128" s="4">
        <v>3.68</v>
      </c>
      <c r="O128" s="4">
        <v>0.61</v>
      </c>
      <c r="P128" s="4">
        <v>1.28</v>
      </c>
      <c r="Q128" s="4">
        <v>2.72</v>
      </c>
      <c r="R128" s="4">
        <v>0.52</v>
      </c>
      <c r="S128" s="4">
        <v>1.03</v>
      </c>
      <c r="T128" s="12">
        <f t="shared" si="6"/>
        <v>4.1616666666666662</v>
      </c>
      <c r="U128" s="9">
        <f t="shared" si="7"/>
        <v>3.4775647609594094</v>
      </c>
    </row>
    <row r="129" spans="1:30" x14ac:dyDescent="0.25">
      <c r="A129" s="14" t="s">
        <v>23</v>
      </c>
      <c r="B129" s="4">
        <v>7.31</v>
      </c>
      <c r="C129" s="4">
        <v>0.63</v>
      </c>
      <c r="D129" s="4">
        <v>0.63200000000000001</v>
      </c>
      <c r="E129" s="4">
        <v>2.2999999999999998</v>
      </c>
      <c r="F129" s="4">
        <v>0.49</v>
      </c>
      <c r="G129" s="4">
        <v>0.997</v>
      </c>
      <c r="H129" s="4">
        <v>12.43</v>
      </c>
      <c r="I129" s="4">
        <v>1.1299999999999999</v>
      </c>
      <c r="J129" s="4">
        <v>0.95599999999999996</v>
      </c>
      <c r="K129" s="4">
        <v>1.18</v>
      </c>
      <c r="L129" s="4">
        <v>0.38</v>
      </c>
      <c r="M129" s="4">
        <v>0.67500000000000004</v>
      </c>
      <c r="N129" s="4">
        <v>0.73</v>
      </c>
      <c r="O129" s="4">
        <v>0.22</v>
      </c>
      <c r="P129" s="4">
        <v>0.39500000000000002</v>
      </c>
      <c r="Q129" s="4" t="s">
        <v>131</v>
      </c>
      <c r="R129" s="4">
        <v>0.22</v>
      </c>
      <c r="S129" s="4">
        <v>0.44800000000000001</v>
      </c>
      <c r="T129" s="12">
        <f t="shared" si="6"/>
        <v>4.79</v>
      </c>
      <c r="U129" s="9">
        <f t="shared" si="7"/>
        <v>5.0108831556922189</v>
      </c>
    </row>
    <row r="130" spans="1:30" x14ac:dyDescent="0.25">
      <c r="A130" s="14" t="s">
        <v>24</v>
      </c>
      <c r="B130" s="4">
        <v>0.32800000000000001</v>
      </c>
      <c r="C130" s="4">
        <v>5.8999999999999997E-2</v>
      </c>
      <c r="D130" s="4">
        <v>5.45E-2</v>
      </c>
      <c r="E130" s="4">
        <v>1.25</v>
      </c>
      <c r="F130" s="4">
        <v>0.12</v>
      </c>
      <c r="G130" s="4">
        <v>6.4000000000000001E-2</v>
      </c>
      <c r="H130" s="4">
        <v>0.5</v>
      </c>
      <c r="I130" s="4">
        <v>0.11</v>
      </c>
      <c r="J130" s="4">
        <v>0.115</v>
      </c>
      <c r="K130" s="4" t="s">
        <v>131</v>
      </c>
      <c r="L130" s="4" t="s">
        <v>128</v>
      </c>
      <c r="M130" s="4" t="s">
        <v>128</v>
      </c>
      <c r="N130" s="4" t="s">
        <v>131</v>
      </c>
      <c r="O130" s="4">
        <v>3.1E-2</v>
      </c>
      <c r="P130" s="4">
        <v>8.09E-2</v>
      </c>
      <c r="Q130" s="4">
        <v>0.63</v>
      </c>
      <c r="R130" s="4">
        <v>7.6999999999999999E-2</v>
      </c>
      <c r="S130" s="4">
        <v>5.6500000000000002E-2</v>
      </c>
      <c r="T130" s="12">
        <f t="shared" si="6"/>
        <v>0.67700000000000005</v>
      </c>
      <c r="U130" s="9">
        <f t="shared" si="7"/>
        <v>0.40152542468275487</v>
      </c>
    </row>
    <row r="131" spans="1:30" x14ac:dyDescent="0.25">
      <c r="A131" s="14" t="s">
        <v>25</v>
      </c>
      <c r="B131" s="4">
        <v>2.46</v>
      </c>
      <c r="C131" s="4">
        <v>0.17</v>
      </c>
      <c r="D131" s="4">
        <v>4.4200000000000003E-2</v>
      </c>
      <c r="E131" s="4">
        <v>0.91</v>
      </c>
      <c r="F131" s="4">
        <v>0.12</v>
      </c>
      <c r="G131" s="4">
        <v>0.14299999999999999</v>
      </c>
      <c r="H131" s="4">
        <v>6.29</v>
      </c>
      <c r="I131" s="4">
        <v>0.41</v>
      </c>
      <c r="J131" s="4">
        <v>0.20100000000000001</v>
      </c>
      <c r="K131" s="4" t="s">
        <v>131</v>
      </c>
      <c r="L131" s="4" t="s">
        <v>128</v>
      </c>
      <c r="M131" s="4" t="s">
        <v>128</v>
      </c>
      <c r="N131" s="4">
        <v>4.83</v>
      </c>
      <c r="O131" s="4">
        <v>0.25</v>
      </c>
      <c r="P131" s="4">
        <v>4.7399999999999998E-2</v>
      </c>
      <c r="Q131" s="4">
        <v>1.0409999999999999</v>
      </c>
      <c r="R131" s="4">
        <v>0.1</v>
      </c>
      <c r="S131" s="4">
        <v>5.7500000000000002E-2</v>
      </c>
      <c r="T131" s="12">
        <f t="shared" si="6"/>
        <v>3.1062000000000003</v>
      </c>
      <c r="U131" s="9">
        <f t="shared" si="7"/>
        <v>2.3777083925494309</v>
      </c>
    </row>
    <row r="132" spans="1:30" x14ac:dyDescent="0.25">
      <c r="A132" s="14" t="s">
        <v>26</v>
      </c>
      <c r="B132" s="4">
        <v>2.13</v>
      </c>
      <c r="C132" s="4">
        <v>0.33</v>
      </c>
      <c r="D132" s="4">
        <v>0.23300000000000001</v>
      </c>
      <c r="E132" s="4" t="s">
        <v>131</v>
      </c>
      <c r="F132" s="4" t="s">
        <v>128</v>
      </c>
      <c r="G132" s="4" t="s">
        <v>128</v>
      </c>
      <c r="H132" s="4">
        <v>0.67</v>
      </c>
      <c r="I132" s="4">
        <v>0.26</v>
      </c>
      <c r="J132" s="4">
        <v>0</v>
      </c>
      <c r="K132" s="4">
        <v>0.16</v>
      </c>
      <c r="L132" s="4">
        <v>0.11</v>
      </c>
      <c r="M132" s="4">
        <v>0</v>
      </c>
      <c r="N132" s="4" t="s">
        <v>131</v>
      </c>
      <c r="O132" s="4">
        <v>0.11</v>
      </c>
      <c r="P132" s="4">
        <v>0.246</v>
      </c>
      <c r="Q132" s="4">
        <v>0.82</v>
      </c>
      <c r="R132" s="4">
        <v>0.2</v>
      </c>
      <c r="S132" s="4">
        <v>0.17199999999999999</v>
      </c>
      <c r="T132" s="12">
        <f t="shared" si="6"/>
        <v>0.94499999999999995</v>
      </c>
      <c r="U132" s="9">
        <f t="shared" si="7"/>
        <v>0.8389874850079706</v>
      </c>
    </row>
    <row r="133" spans="1:30" x14ac:dyDescent="0.25">
      <c r="A133" s="14" t="s">
        <v>27</v>
      </c>
      <c r="B133" s="4">
        <v>1.81</v>
      </c>
      <c r="C133" s="4">
        <v>0.25</v>
      </c>
      <c r="D133" s="4">
        <v>0.161</v>
      </c>
      <c r="E133" s="4" t="s">
        <v>131</v>
      </c>
      <c r="F133" s="4" t="s">
        <v>128</v>
      </c>
      <c r="G133" s="4" t="s">
        <v>128</v>
      </c>
      <c r="H133" s="4" t="s">
        <v>131</v>
      </c>
      <c r="I133" s="4" t="s">
        <v>128</v>
      </c>
      <c r="J133" s="4" t="s">
        <v>128</v>
      </c>
      <c r="K133" s="4" t="s">
        <v>131</v>
      </c>
      <c r="L133" s="4" t="s">
        <v>128</v>
      </c>
      <c r="M133" s="4" t="s">
        <v>128</v>
      </c>
      <c r="N133" s="4">
        <v>0.8</v>
      </c>
      <c r="O133" s="4">
        <v>0.2</v>
      </c>
      <c r="P133" s="4">
        <v>0.33400000000000002</v>
      </c>
      <c r="Q133" s="4" t="s">
        <v>131</v>
      </c>
      <c r="R133" s="4">
        <v>7.9000000000000001E-2</v>
      </c>
      <c r="S133" s="4">
        <v>0.20200000000000001</v>
      </c>
      <c r="T133" s="12">
        <f t="shared" si="6"/>
        <v>1.3050000000000002</v>
      </c>
      <c r="U133" s="9">
        <f t="shared" si="7"/>
        <v>0.71417784899841241</v>
      </c>
    </row>
    <row r="134" spans="1:30" x14ac:dyDescent="0.25">
      <c r="A134" s="14" t="s">
        <v>28</v>
      </c>
      <c r="B134" s="4" t="s">
        <v>131</v>
      </c>
      <c r="C134" s="4" t="s">
        <v>128</v>
      </c>
      <c r="D134" s="4" t="s">
        <v>128</v>
      </c>
      <c r="E134" s="4" t="s">
        <v>131</v>
      </c>
      <c r="F134" s="4" t="s">
        <v>128</v>
      </c>
      <c r="G134" s="4" t="s">
        <v>128</v>
      </c>
      <c r="H134" s="4">
        <v>1.26</v>
      </c>
      <c r="I134" s="4">
        <v>0.35</v>
      </c>
      <c r="J134" s="4">
        <v>0</v>
      </c>
      <c r="K134" s="4">
        <v>17.82</v>
      </c>
      <c r="L134" s="4">
        <v>1.36</v>
      </c>
      <c r="M134" s="4">
        <v>0.43099999999999999</v>
      </c>
      <c r="N134" s="4">
        <v>2.63</v>
      </c>
      <c r="O134" s="4">
        <v>0.4</v>
      </c>
      <c r="P134" s="4">
        <v>0.504</v>
      </c>
      <c r="Q134" s="4" t="s">
        <v>131</v>
      </c>
      <c r="R134" s="4">
        <v>0.16</v>
      </c>
      <c r="S134" s="4">
        <v>0.307</v>
      </c>
      <c r="T134" s="12">
        <f t="shared" si="6"/>
        <v>7.2366666666666672</v>
      </c>
      <c r="U134" s="9">
        <f t="shared" si="7"/>
        <v>9.1909974068831808</v>
      </c>
    </row>
    <row r="135" spans="1:30" x14ac:dyDescent="0.25">
      <c r="A135" s="14" t="s">
        <v>29</v>
      </c>
      <c r="B135" s="4" t="s">
        <v>131</v>
      </c>
      <c r="C135" s="4" t="s">
        <v>128</v>
      </c>
      <c r="D135" s="4" t="s">
        <v>128</v>
      </c>
      <c r="E135" s="4" t="s">
        <v>131</v>
      </c>
      <c r="F135" s="4" t="s">
        <v>128</v>
      </c>
      <c r="G135" s="4" t="s">
        <v>128</v>
      </c>
      <c r="H135" s="4" t="s">
        <v>131</v>
      </c>
      <c r="I135" s="4" t="s">
        <v>128</v>
      </c>
      <c r="J135" s="4" t="s">
        <v>128</v>
      </c>
      <c r="K135" s="4" t="s">
        <v>131</v>
      </c>
      <c r="L135" s="4" t="s">
        <v>128</v>
      </c>
      <c r="M135" s="4" t="s">
        <v>128</v>
      </c>
      <c r="N135" s="4" t="s">
        <v>131</v>
      </c>
      <c r="O135" s="4">
        <v>0.19</v>
      </c>
      <c r="P135" s="4">
        <v>0.50900000000000001</v>
      </c>
      <c r="Q135" s="4">
        <v>0.54</v>
      </c>
      <c r="R135" s="4">
        <v>0.18</v>
      </c>
      <c r="S135" s="4">
        <v>0.254</v>
      </c>
      <c r="T135" s="12">
        <f t="shared" si="6"/>
        <v>0.54</v>
      </c>
      <c r="U135" s="9" t="s">
        <v>128</v>
      </c>
    </row>
    <row r="136" spans="1:30" x14ac:dyDescent="0.25">
      <c r="A136" s="14" t="s">
        <v>30</v>
      </c>
      <c r="B136" s="4">
        <v>1.22</v>
      </c>
      <c r="C136" s="4">
        <v>0.22</v>
      </c>
      <c r="D136" s="4">
        <v>0.34200000000000003</v>
      </c>
      <c r="E136" s="4">
        <v>14.85</v>
      </c>
      <c r="F136" s="4">
        <v>0.89</v>
      </c>
      <c r="G136" s="4">
        <v>0.69</v>
      </c>
      <c r="H136" s="4" t="s">
        <v>131</v>
      </c>
      <c r="I136" s="4" t="s">
        <v>128</v>
      </c>
      <c r="J136" s="4" t="s">
        <v>128</v>
      </c>
      <c r="K136" s="4" t="s">
        <v>131</v>
      </c>
      <c r="L136" s="4" t="s">
        <v>128</v>
      </c>
      <c r="M136" s="4" t="s">
        <v>128</v>
      </c>
      <c r="N136" s="4">
        <v>1.93</v>
      </c>
      <c r="O136" s="4">
        <v>0.25</v>
      </c>
      <c r="P136" s="4">
        <v>0.32</v>
      </c>
      <c r="Q136" s="4">
        <v>13.37</v>
      </c>
      <c r="R136" s="4">
        <v>0.73</v>
      </c>
      <c r="S136" s="4">
        <v>0.30499999999999999</v>
      </c>
      <c r="T136" s="12">
        <f t="shared" si="6"/>
        <v>7.8424999999999994</v>
      </c>
      <c r="U136" s="9">
        <f t="shared" si="7"/>
        <v>7.2680459317939556</v>
      </c>
    </row>
    <row r="137" spans="1:30" x14ac:dyDescent="0.25">
      <c r="A137" s="14" t="s">
        <v>31</v>
      </c>
      <c r="B137" s="4">
        <v>3.7</v>
      </c>
      <c r="C137" s="4">
        <v>0.28999999999999998</v>
      </c>
      <c r="D137" s="4">
        <v>0.182</v>
      </c>
      <c r="E137" s="4">
        <v>1.34</v>
      </c>
      <c r="F137" s="4">
        <v>0.2</v>
      </c>
      <c r="G137" s="4">
        <v>0.3</v>
      </c>
      <c r="H137" s="4">
        <v>0.79</v>
      </c>
      <c r="I137" s="4">
        <v>0.23</v>
      </c>
      <c r="J137" s="4">
        <v>0.35699999999999998</v>
      </c>
      <c r="K137" s="4">
        <v>5.09</v>
      </c>
      <c r="L137" s="4">
        <v>0.44</v>
      </c>
      <c r="M137" s="4">
        <v>0.308</v>
      </c>
      <c r="N137" s="4">
        <v>4.8600000000000003</v>
      </c>
      <c r="O137" s="4">
        <v>0.35</v>
      </c>
      <c r="P137" s="4">
        <v>0.30599999999999999</v>
      </c>
      <c r="Q137" s="4">
        <v>2.57</v>
      </c>
      <c r="R137" s="4">
        <v>0.31</v>
      </c>
      <c r="S137" s="4">
        <v>0.54400000000000004</v>
      </c>
      <c r="T137" s="12">
        <f t="shared" si="6"/>
        <v>3.0583333333333336</v>
      </c>
      <c r="U137" s="9">
        <f t="shared" si="7"/>
        <v>1.7956549408688367</v>
      </c>
    </row>
    <row r="138" spans="1:30" x14ac:dyDescent="0.25">
      <c r="A138" s="14" t="s">
        <v>32</v>
      </c>
      <c r="B138" s="4">
        <v>0.126</v>
      </c>
      <c r="C138" s="4">
        <v>5.8999999999999997E-2</v>
      </c>
      <c r="D138" s="4">
        <v>9.3899999999999997E-2</v>
      </c>
      <c r="E138" s="4">
        <v>0.46</v>
      </c>
      <c r="F138" s="4">
        <v>0.11</v>
      </c>
      <c r="G138" s="4">
        <v>0.156</v>
      </c>
      <c r="H138" s="4" t="s">
        <v>131</v>
      </c>
      <c r="I138" s="4" t="s">
        <v>128</v>
      </c>
      <c r="J138" s="4" t="s">
        <v>128</v>
      </c>
      <c r="K138" s="4" t="s">
        <v>131</v>
      </c>
      <c r="L138" s="4" t="s">
        <v>128</v>
      </c>
      <c r="M138" s="4" t="s">
        <v>128</v>
      </c>
      <c r="N138" s="4" t="s">
        <v>131</v>
      </c>
      <c r="O138" s="4">
        <v>3.6999999999999998E-2</v>
      </c>
      <c r="P138" s="4">
        <v>7.9899999999999999E-2</v>
      </c>
      <c r="Q138" s="4">
        <v>-1</v>
      </c>
      <c r="R138" s="4">
        <v>0.37</v>
      </c>
      <c r="S138" s="4">
        <v>1</v>
      </c>
      <c r="T138" s="12">
        <f t="shared" si="6"/>
        <v>-0.13799999999999998</v>
      </c>
      <c r="U138" s="9">
        <f t="shared" si="7"/>
        <v>0.76496535869279725</v>
      </c>
    </row>
    <row r="139" spans="1:30" ht="13.8" thickBot="1" x14ac:dyDescent="0.3">
      <c r="A139" s="15" t="s">
        <v>33</v>
      </c>
      <c r="B139" s="5">
        <v>6.89</v>
      </c>
      <c r="C139" s="5">
        <v>0.38</v>
      </c>
      <c r="D139" s="5">
        <v>8.7300000000000003E-2</v>
      </c>
      <c r="E139" s="5">
        <v>1.33</v>
      </c>
      <c r="F139" s="5">
        <v>0.16</v>
      </c>
      <c r="G139" s="5">
        <v>0.128</v>
      </c>
      <c r="H139" s="5">
        <v>2.34</v>
      </c>
      <c r="I139" s="5">
        <v>0.3</v>
      </c>
      <c r="J139" s="5">
        <v>0.35899999999999999</v>
      </c>
      <c r="K139" s="5">
        <v>18.32</v>
      </c>
      <c r="L139" s="5">
        <v>0.9</v>
      </c>
      <c r="M139" s="5">
        <v>0</v>
      </c>
      <c r="N139" s="5">
        <v>2.83</v>
      </c>
      <c r="O139" s="5">
        <v>0.21</v>
      </c>
      <c r="P139" s="5">
        <v>6.8099999999999994E-2</v>
      </c>
      <c r="Q139" s="5">
        <v>3.2</v>
      </c>
      <c r="R139" s="5">
        <v>0.23</v>
      </c>
      <c r="S139" s="5">
        <v>0.127</v>
      </c>
      <c r="T139" s="13">
        <f t="shared" si="6"/>
        <v>5.8183333333333342</v>
      </c>
      <c r="U139" s="10">
        <f t="shared" si="7"/>
        <v>6.4104583819463858</v>
      </c>
    </row>
    <row r="140" spans="1:30" ht="13.8" thickBot="1" x14ac:dyDescent="0.3"/>
    <row r="141" spans="1:30" x14ac:dyDescent="0.25">
      <c r="A141" s="11"/>
      <c r="B141" s="3" t="s">
        <v>60</v>
      </c>
      <c r="C141" s="3" t="s">
        <v>0</v>
      </c>
      <c r="D141" s="3" t="s">
        <v>129</v>
      </c>
      <c r="E141" s="3" t="s">
        <v>61</v>
      </c>
      <c r="F141" s="3" t="s">
        <v>0</v>
      </c>
      <c r="G141" s="3" t="s">
        <v>129</v>
      </c>
      <c r="H141" s="3" t="s">
        <v>62</v>
      </c>
      <c r="I141" s="3" t="s">
        <v>0</v>
      </c>
      <c r="J141" s="3" t="s">
        <v>129</v>
      </c>
      <c r="K141" s="3" t="s">
        <v>63</v>
      </c>
      <c r="L141" s="3" t="s">
        <v>0</v>
      </c>
      <c r="M141" s="3" t="s">
        <v>129</v>
      </c>
      <c r="N141" s="3" t="s">
        <v>64</v>
      </c>
      <c r="O141" s="3" t="s">
        <v>0</v>
      </c>
      <c r="P141" s="3" t="s">
        <v>129</v>
      </c>
      <c r="Q141" s="3" t="s">
        <v>65</v>
      </c>
      <c r="R141" s="3" t="s">
        <v>0</v>
      </c>
      <c r="S141" s="3" t="s">
        <v>129</v>
      </c>
      <c r="T141" s="3" t="s">
        <v>66</v>
      </c>
      <c r="U141" s="3" t="s">
        <v>0</v>
      </c>
      <c r="V141" s="3" t="s">
        <v>129</v>
      </c>
      <c r="W141" s="3" t="s">
        <v>67</v>
      </c>
      <c r="X141" s="3" t="s">
        <v>0</v>
      </c>
      <c r="Y141" s="3" t="s">
        <v>129</v>
      </c>
      <c r="Z141" s="3" t="s">
        <v>68</v>
      </c>
      <c r="AA141" s="3" t="s">
        <v>0</v>
      </c>
      <c r="AB141" s="3" t="s">
        <v>129</v>
      </c>
      <c r="AC141" s="11" t="s">
        <v>132</v>
      </c>
      <c r="AD141" s="8" t="s">
        <v>133</v>
      </c>
    </row>
    <row r="142" spans="1:30" x14ac:dyDescent="0.25">
      <c r="A142" s="14" t="s">
        <v>1</v>
      </c>
      <c r="B142" s="4">
        <v>406.9</v>
      </c>
      <c r="C142" s="4">
        <v>35.08</v>
      </c>
      <c r="D142" s="4">
        <v>1.05</v>
      </c>
      <c r="E142" s="4">
        <v>343.08</v>
      </c>
      <c r="F142" s="4">
        <v>30.28</v>
      </c>
      <c r="G142" s="4">
        <v>0.88500000000000001</v>
      </c>
      <c r="H142" s="4">
        <v>116.75</v>
      </c>
      <c r="I142" s="4">
        <v>10.89</v>
      </c>
      <c r="J142" s="4">
        <v>1.48</v>
      </c>
      <c r="K142" s="4">
        <v>277.31</v>
      </c>
      <c r="L142" s="4">
        <v>26.36</v>
      </c>
      <c r="M142" s="4">
        <v>1.57</v>
      </c>
      <c r="N142" s="4">
        <v>1114.81</v>
      </c>
      <c r="O142" s="4">
        <v>108.63</v>
      </c>
      <c r="P142" s="4">
        <v>1.1100000000000001</v>
      </c>
      <c r="Q142" s="4">
        <v>1527.7</v>
      </c>
      <c r="R142" s="4">
        <v>156.53</v>
      </c>
      <c r="S142" s="4">
        <v>2.2200000000000002</v>
      </c>
      <c r="T142" s="4">
        <v>655.83</v>
      </c>
      <c r="U142" s="4">
        <v>69.03</v>
      </c>
      <c r="V142" s="4">
        <v>1.82</v>
      </c>
      <c r="W142" s="4">
        <v>1102.69</v>
      </c>
      <c r="X142" s="4">
        <v>122.69</v>
      </c>
      <c r="Y142" s="4">
        <v>2.31</v>
      </c>
      <c r="Z142" s="4">
        <v>131.86000000000001</v>
      </c>
      <c r="AA142" s="4">
        <v>16.62</v>
      </c>
      <c r="AB142" s="4">
        <v>1.29</v>
      </c>
      <c r="AC142" s="12">
        <f>AVERAGE(B142,E142,H142,K142,N142,Q142,T142,W142,Z142)</f>
        <v>630.77</v>
      </c>
      <c r="AD142" s="9">
        <f>STDEV(B142,E142,H142,K142,N142,Q142,T142,W142,Z142)</f>
        <v>504.11552118537287</v>
      </c>
    </row>
    <row r="143" spans="1:30" x14ac:dyDescent="0.25">
      <c r="A143" s="14" t="s">
        <v>2</v>
      </c>
      <c r="B143" s="4">
        <v>2075.17</v>
      </c>
      <c r="C143" s="4">
        <v>83.24</v>
      </c>
      <c r="D143" s="4">
        <v>1.07</v>
      </c>
      <c r="E143" s="4">
        <v>2579.5300000000002</v>
      </c>
      <c r="F143" s="4">
        <v>104.36</v>
      </c>
      <c r="G143" s="4">
        <v>1.33</v>
      </c>
      <c r="H143" s="4">
        <v>2253.89</v>
      </c>
      <c r="I143" s="4">
        <v>92.93</v>
      </c>
      <c r="J143" s="4">
        <v>1.85</v>
      </c>
      <c r="K143" s="4">
        <v>1734.3</v>
      </c>
      <c r="L143" s="4">
        <v>72.239999999999995</v>
      </c>
      <c r="M143" s="4">
        <v>1.86</v>
      </c>
      <c r="N143" s="4">
        <v>2885.49</v>
      </c>
      <c r="O143" s="4">
        <v>121.84</v>
      </c>
      <c r="P143" s="4">
        <v>1.64</v>
      </c>
      <c r="Q143" s="4">
        <v>2675.32</v>
      </c>
      <c r="R143" s="4">
        <v>115.04</v>
      </c>
      <c r="S143" s="4">
        <v>1.74</v>
      </c>
      <c r="T143" s="4">
        <v>2192.91</v>
      </c>
      <c r="U143" s="4">
        <v>95.16</v>
      </c>
      <c r="V143" s="4">
        <v>2.08</v>
      </c>
      <c r="W143" s="4">
        <v>3140.88</v>
      </c>
      <c r="X143" s="4">
        <v>139.38999999999999</v>
      </c>
      <c r="Y143" s="4">
        <v>3.27</v>
      </c>
      <c r="Z143" s="4">
        <v>554.80999999999995</v>
      </c>
      <c r="AA143" s="4">
        <v>26.07</v>
      </c>
      <c r="AB143" s="4">
        <v>1.61</v>
      </c>
      <c r="AC143" s="12">
        <f t="shared" ref="AC143:AC174" si="8">AVERAGE(B143,E143,H143,K143,N143,Q143,T143,W143,Z143)</f>
        <v>2232.4777777777781</v>
      </c>
      <c r="AD143" s="9">
        <f t="shared" ref="AD143:AD174" si="9">STDEV(B143,E143,H143,K143,N143,Q143,T143,W143,Z143)</f>
        <v>763.02802525165725</v>
      </c>
    </row>
    <row r="144" spans="1:30" x14ac:dyDescent="0.25">
      <c r="A144" s="14" t="s">
        <v>3</v>
      </c>
      <c r="B144" s="4">
        <v>2679.77</v>
      </c>
      <c r="C144" s="4">
        <v>326.95999999999998</v>
      </c>
      <c r="D144" s="4">
        <v>137.97999999999999</v>
      </c>
      <c r="E144" s="4">
        <v>4231.54</v>
      </c>
      <c r="F144" s="4">
        <v>527.11</v>
      </c>
      <c r="G144" s="4">
        <v>225.76</v>
      </c>
      <c r="H144" s="4">
        <v>2221.3000000000002</v>
      </c>
      <c r="I144" s="4">
        <v>328.83</v>
      </c>
      <c r="J144" s="4">
        <v>403.83</v>
      </c>
      <c r="K144" s="4">
        <v>3545.49</v>
      </c>
      <c r="L144" s="4">
        <v>496.34</v>
      </c>
      <c r="M144" s="4">
        <v>409.94</v>
      </c>
      <c r="N144" s="4">
        <v>3586.07</v>
      </c>
      <c r="O144" s="4">
        <v>533.04999999999995</v>
      </c>
      <c r="P144" s="4">
        <v>301.31</v>
      </c>
      <c r="Q144" s="4">
        <v>5362.83</v>
      </c>
      <c r="R144" s="4">
        <v>787.81</v>
      </c>
      <c r="S144" s="4">
        <v>352.77</v>
      </c>
      <c r="T144" s="4">
        <v>4016.11</v>
      </c>
      <c r="U144" s="4">
        <v>614.45000000000005</v>
      </c>
      <c r="V144" s="4">
        <v>467.85</v>
      </c>
      <c r="W144" s="4">
        <v>6102.17</v>
      </c>
      <c r="X144" s="4">
        <v>952.16</v>
      </c>
      <c r="Y144" s="4">
        <v>373.49</v>
      </c>
      <c r="Z144" s="4">
        <v>3469.06</v>
      </c>
      <c r="AA144" s="4">
        <v>616.16</v>
      </c>
      <c r="AB144" s="4">
        <v>352.15</v>
      </c>
      <c r="AC144" s="12">
        <f t="shared" si="8"/>
        <v>3912.7044444444441</v>
      </c>
      <c r="AD144" s="9">
        <f t="shared" si="9"/>
        <v>1215.9515618859091</v>
      </c>
    </row>
    <row r="145" spans="1:30" x14ac:dyDescent="0.25">
      <c r="A145" s="14" t="s">
        <v>4</v>
      </c>
      <c r="B145" s="4">
        <v>3.52</v>
      </c>
      <c r="C145" s="4">
        <v>0.43</v>
      </c>
      <c r="D145" s="4">
        <v>0.89100000000000001</v>
      </c>
      <c r="E145" s="4" t="s">
        <v>131</v>
      </c>
      <c r="F145" s="4">
        <v>0.57999999999999996</v>
      </c>
      <c r="G145" s="4">
        <v>1.48</v>
      </c>
      <c r="H145" s="4">
        <v>3.89</v>
      </c>
      <c r="I145" s="4">
        <v>1.07</v>
      </c>
      <c r="J145" s="4">
        <v>2.6</v>
      </c>
      <c r="K145" s="4" t="s">
        <v>131</v>
      </c>
      <c r="L145" s="4" t="s">
        <v>128</v>
      </c>
      <c r="M145" s="4" t="s">
        <v>128</v>
      </c>
      <c r="N145" s="4" t="s">
        <v>131</v>
      </c>
      <c r="O145" s="4" t="s">
        <v>128</v>
      </c>
      <c r="P145" s="4" t="s">
        <v>128</v>
      </c>
      <c r="Q145" s="4" t="s">
        <v>131</v>
      </c>
      <c r="R145" s="4" t="s">
        <v>128</v>
      </c>
      <c r="S145" s="4" t="s">
        <v>128</v>
      </c>
      <c r="T145" s="4">
        <v>4.96</v>
      </c>
      <c r="U145" s="4">
        <v>1.27</v>
      </c>
      <c r="V145" s="4">
        <v>3.11</v>
      </c>
      <c r="W145" s="4" t="s">
        <v>131</v>
      </c>
      <c r="X145" s="4" t="s">
        <v>128</v>
      </c>
      <c r="Y145" s="4" t="s">
        <v>128</v>
      </c>
      <c r="Z145" s="4" t="s">
        <v>131</v>
      </c>
      <c r="AA145" s="4" t="s">
        <v>128</v>
      </c>
      <c r="AB145" s="4" t="s">
        <v>128</v>
      </c>
      <c r="AC145" s="12">
        <f t="shared" si="8"/>
        <v>4.123333333333334</v>
      </c>
      <c r="AD145" s="9">
        <f t="shared" si="9"/>
        <v>0.74781905119709802</v>
      </c>
    </row>
    <row r="146" spans="1:30" x14ac:dyDescent="0.25">
      <c r="A146" s="14" t="s">
        <v>5</v>
      </c>
      <c r="B146" s="4">
        <v>57.9</v>
      </c>
      <c r="C146" s="4">
        <v>3.8</v>
      </c>
      <c r="D146" s="4">
        <v>2.71</v>
      </c>
      <c r="E146" s="4">
        <v>55.25</v>
      </c>
      <c r="F146" s="4">
        <v>4.09</v>
      </c>
      <c r="G146" s="4">
        <v>4.18</v>
      </c>
      <c r="H146" s="4">
        <v>178.39</v>
      </c>
      <c r="I146" s="4">
        <v>11.92</v>
      </c>
      <c r="J146" s="4">
        <v>9.5</v>
      </c>
      <c r="K146" s="4">
        <v>263.95999999999998</v>
      </c>
      <c r="L146" s="4">
        <v>16.440000000000001</v>
      </c>
      <c r="M146" s="4">
        <v>7.81</v>
      </c>
      <c r="N146" s="4">
        <v>32.94</v>
      </c>
      <c r="O146" s="4">
        <v>7.27</v>
      </c>
      <c r="P146" s="4">
        <v>6.15</v>
      </c>
      <c r="Q146" s="4">
        <v>224.1</v>
      </c>
      <c r="R146" s="4">
        <v>17.37</v>
      </c>
      <c r="S146" s="4">
        <v>7.32</v>
      </c>
      <c r="T146" s="4">
        <v>511.61</v>
      </c>
      <c r="U146" s="4">
        <v>31.38</v>
      </c>
      <c r="V146" s="4">
        <v>9.1999999999999993</v>
      </c>
      <c r="W146" s="4">
        <v>236.57</v>
      </c>
      <c r="X146" s="4">
        <v>16.09</v>
      </c>
      <c r="Y146" s="4">
        <v>8.85</v>
      </c>
      <c r="Z146" s="4">
        <v>5624.51</v>
      </c>
      <c r="AA146" s="4">
        <v>361.13</v>
      </c>
      <c r="AB146" s="4">
        <v>8.1</v>
      </c>
      <c r="AC146" s="12">
        <f t="shared" si="8"/>
        <v>798.35888888888894</v>
      </c>
      <c r="AD146" s="9">
        <f t="shared" si="9"/>
        <v>1815.7518882576198</v>
      </c>
    </row>
    <row r="147" spans="1:30" x14ac:dyDescent="0.25">
      <c r="A147" s="14" t="s">
        <v>6</v>
      </c>
      <c r="B147" s="4">
        <v>796.9</v>
      </c>
      <c r="C147" s="4">
        <v>33.659999999999997</v>
      </c>
      <c r="D147" s="4">
        <v>0.495</v>
      </c>
      <c r="E147" s="4">
        <v>809.26</v>
      </c>
      <c r="F147" s="4">
        <v>34.6</v>
      </c>
      <c r="G147" s="4">
        <v>0.33800000000000002</v>
      </c>
      <c r="H147" s="4">
        <v>1205.58</v>
      </c>
      <c r="I147" s="4">
        <v>52.88</v>
      </c>
      <c r="J147" s="4">
        <v>0.622</v>
      </c>
      <c r="K147" s="4">
        <v>1184.3499999999999</v>
      </c>
      <c r="L147" s="4">
        <v>52.65</v>
      </c>
      <c r="M147" s="4">
        <v>0.66300000000000003</v>
      </c>
      <c r="N147" s="4">
        <v>1172.56</v>
      </c>
      <c r="O147" s="4">
        <v>53.29</v>
      </c>
      <c r="P147" s="4">
        <v>0.46500000000000002</v>
      </c>
      <c r="Q147" s="4">
        <v>1220.9000000000001</v>
      </c>
      <c r="R147" s="4">
        <v>56.84</v>
      </c>
      <c r="S147" s="4">
        <v>0.53300000000000003</v>
      </c>
      <c r="T147" s="4">
        <v>1536.3</v>
      </c>
      <c r="U147" s="4">
        <v>72.36</v>
      </c>
      <c r="V147" s="4">
        <v>0.70399999999999996</v>
      </c>
      <c r="W147" s="4">
        <v>1215.73</v>
      </c>
      <c r="X147" s="4">
        <v>59.19</v>
      </c>
      <c r="Y147" s="4">
        <v>2.0699999999999998</v>
      </c>
      <c r="Z147" s="4">
        <v>703.19</v>
      </c>
      <c r="AA147" s="4">
        <v>36.950000000000003</v>
      </c>
      <c r="AB147" s="4">
        <v>0.57199999999999995</v>
      </c>
      <c r="AC147" s="12">
        <f t="shared" si="8"/>
        <v>1093.8633333333335</v>
      </c>
      <c r="AD147" s="9">
        <f t="shared" si="9"/>
        <v>268.19152461440706</v>
      </c>
    </row>
    <row r="148" spans="1:30" x14ac:dyDescent="0.25">
      <c r="A148" s="14" t="s">
        <v>7</v>
      </c>
      <c r="B148" s="4" t="s">
        <v>131</v>
      </c>
      <c r="C148" s="4" t="s">
        <v>128</v>
      </c>
      <c r="D148" s="4" t="s">
        <v>128</v>
      </c>
      <c r="E148" s="4" t="s">
        <v>131</v>
      </c>
      <c r="F148" s="4" t="s">
        <v>128</v>
      </c>
      <c r="G148" s="4" t="s">
        <v>128</v>
      </c>
      <c r="H148" s="4" t="s">
        <v>131</v>
      </c>
      <c r="I148" s="4" t="s">
        <v>128</v>
      </c>
      <c r="J148" s="4" t="s">
        <v>128</v>
      </c>
      <c r="K148" s="4" t="s">
        <v>131</v>
      </c>
      <c r="L148" s="4" t="s">
        <v>128</v>
      </c>
      <c r="M148" s="4" t="s">
        <v>128</v>
      </c>
      <c r="N148" s="4" t="s">
        <v>131</v>
      </c>
      <c r="O148" s="4" t="s">
        <v>128</v>
      </c>
      <c r="P148" s="4" t="s">
        <v>128</v>
      </c>
      <c r="Q148" s="4" t="s">
        <v>131</v>
      </c>
      <c r="R148" s="4" t="s">
        <v>128</v>
      </c>
      <c r="S148" s="4" t="s">
        <v>128</v>
      </c>
      <c r="T148" s="4">
        <v>44.45</v>
      </c>
      <c r="U148" s="4">
        <v>6.67</v>
      </c>
      <c r="V148" s="4">
        <v>14.95</v>
      </c>
      <c r="W148" s="4" t="s">
        <v>131</v>
      </c>
      <c r="X148" s="4" t="s">
        <v>128</v>
      </c>
      <c r="Y148" s="4" t="s">
        <v>128</v>
      </c>
      <c r="Z148" s="4">
        <v>26.11</v>
      </c>
      <c r="AA148" s="4">
        <v>5.25</v>
      </c>
      <c r="AB148" s="4">
        <v>11.62</v>
      </c>
      <c r="AC148" s="12">
        <f t="shared" si="8"/>
        <v>35.28</v>
      </c>
      <c r="AD148" s="9">
        <f t="shared" si="9"/>
        <v>12.968338366961278</v>
      </c>
    </row>
    <row r="149" spans="1:30" x14ac:dyDescent="0.25">
      <c r="A149" s="14" t="s">
        <v>8</v>
      </c>
      <c r="B149" s="4">
        <v>268.63</v>
      </c>
      <c r="C149" s="4">
        <v>18.510000000000002</v>
      </c>
      <c r="D149" s="4">
        <v>0.77300000000000002</v>
      </c>
      <c r="E149" s="4">
        <v>278.64</v>
      </c>
      <c r="F149" s="4">
        <v>19.61</v>
      </c>
      <c r="G149" s="4">
        <v>1.18</v>
      </c>
      <c r="H149" s="4">
        <v>238.17</v>
      </c>
      <c r="I149" s="4">
        <v>17.600000000000001</v>
      </c>
      <c r="J149" s="4">
        <v>3.25</v>
      </c>
      <c r="K149" s="4">
        <v>250.36</v>
      </c>
      <c r="L149" s="4">
        <v>18.89</v>
      </c>
      <c r="M149" s="4">
        <v>2.19</v>
      </c>
      <c r="N149" s="4">
        <v>250.84</v>
      </c>
      <c r="O149" s="4">
        <v>19.66</v>
      </c>
      <c r="P149" s="4">
        <v>1.66</v>
      </c>
      <c r="Q149" s="4">
        <v>266.33</v>
      </c>
      <c r="R149" s="4">
        <v>21.69</v>
      </c>
      <c r="S149" s="4">
        <v>1.92</v>
      </c>
      <c r="T149" s="4">
        <v>295.70999999999998</v>
      </c>
      <c r="U149" s="4">
        <v>24.54</v>
      </c>
      <c r="V149" s="4">
        <v>2.57</v>
      </c>
      <c r="W149" s="4">
        <v>284.63</v>
      </c>
      <c r="X149" s="4">
        <v>24.87</v>
      </c>
      <c r="Y149" s="4">
        <v>1.98</v>
      </c>
      <c r="Z149" s="4">
        <v>338.76</v>
      </c>
      <c r="AA149" s="4">
        <v>33.130000000000003</v>
      </c>
      <c r="AB149" s="4">
        <v>1.94</v>
      </c>
      <c r="AC149" s="12">
        <f t="shared" si="8"/>
        <v>274.67444444444442</v>
      </c>
      <c r="AD149" s="9">
        <f t="shared" si="9"/>
        <v>30.129520868705956</v>
      </c>
    </row>
    <row r="150" spans="1:30" x14ac:dyDescent="0.25">
      <c r="A150" s="14" t="s">
        <v>9</v>
      </c>
      <c r="B150" s="4">
        <v>5.46</v>
      </c>
      <c r="C150" s="4">
        <v>0.66</v>
      </c>
      <c r="D150" s="4">
        <v>0.13</v>
      </c>
      <c r="E150" s="4">
        <v>5.62</v>
      </c>
      <c r="F150" s="4">
        <v>0.83</v>
      </c>
      <c r="G150" s="4">
        <v>1.17</v>
      </c>
      <c r="H150" s="4">
        <v>81.75</v>
      </c>
      <c r="I150" s="4">
        <v>10.34</v>
      </c>
      <c r="J150" s="4">
        <v>0.31</v>
      </c>
      <c r="K150" s="4">
        <v>94.21</v>
      </c>
      <c r="L150" s="4">
        <v>12.22</v>
      </c>
      <c r="M150" s="4">
        <v>0.68600000000000005</v>
      </c>
      <c r="N150" s="4" t="s">
        <v>131</v>
      </c>
      <c r="O150" s="4" t="s">
        <v>128</v>
      </c>
      <c r="P150" s="4" t="s">
        <v>128</v>
      </c>
      <c r="Q150" s="4">
        <v>28.75</v>
      </c>
      <c r="R150" s="4">
        <v>4.16</v>
      </c>
      <c r="S150" s="4">
        <v>0.35699999999999998</v>
      </c>
      <c r="T150" s="4">
        <v>30.49</v>
      </c>
      <c r="U150" s="4">
        <v>4.46</v>
      </c>
      <c r="V150" s="4">
        <v>0.39700000000000002</v>
      </c>
      <c r="W150" s="4" t="s">
        <v>131</v>
      </c>
      <c r="X150" s="4" t="s">
        <v>128</v>
      </c>
      <c r="Y150" s="4" t="s">
        <v>128</v>
      </c>
      <c r="Z150" s="4">
        <v>12.84</v>
      </c>
      <c r="AA150" s="4">
        <v>2.2799999999999998</v>
      </c>
      <c r="AB150" s="4">
        <v>0.28599999999999998</v>
      </c>
      <c r="AC150" s="12">
        <f t="shared" si="8"/>
        <v>37.017142857142858</v>
      </c>
      <c r="AD150" s="9">
        <f t="shared" si="9"/>
        <v>36.398646364155596</v>
      </c>
    </row>
    <row r="151" spans="1:30" x14ac:dyDescent="0.25">
      <c r="A151" s="14" t="s">
        <v>10</v>
      </c>
      <c r="B151" s="4">
        <v>21.81</v>
      </c>
      <c r="C151" s="4">
        <v>2.75</v>
      </c>
      <c r="D151" s="4">
        <v>1.58</v>
      </c>
      <c r="E151" s="4">
        <v>25.67</v>
      </c>
      <c r="F151" s="4">
        <v>3.29</v>
      </c>
      <c r="G151" s="4">
        <v>1.41</v>
      </c>
      <c r="H151" s="4">
        <v>15.99</v>
      </c>
      <c r="I151" s="4">
        <v>2.5099999999999998</v>
      </c>
      <c r="J151" s="4">
        <v>2.69</v>
      </c>
      <c r="K151" s="4">
        <v>7.74</v>
      </c>
      <c r="L151" s="4">
        <v>2.1</v>
      </c>
      <c r="M151" s="4">
        <v>4.28</v>
      </c>
      <c r="N151" s="4" t="s">
        <v>131</v>
      </c>
      <c r="O151" s="4" t="s">
        <v>128</v>
      </c>
      <c r="P151" s="4" t="s">
        <v>128</v>
      </c>
      <c r="Q151" s="4">
        <v>31.43</v>
      </c>
      <c r="R151" s="4">
        <v>5.14</v>
      </c>
      <c r="S151" s="4">
        <v>2.11</v>
      </c>
      <c r="T151" s="4">
        <v>37.75</v>
      </c>
      <c r="U151" s="4">
        <v>5.93</v>
      </c>
      <c r="V151" s="4">
        <v>3.28</v>
      </c>
      <c r="W151" s="4">
        <v>57.02</v>
      </c>
      <c r="X151" s="4">
        <v>9.6300000000000008</v>
      </c>
      <c r="Y151" s="4">
        <v>7.33</v>
      </c>
      <c r="Z151" s="4">
        <v>41.65</v>
      </c>
      <c r="AA151" s="4">
        <v>7.69</v>
      </c>
      <c r="AB151" s="4">
        <v>2.5</v>
      </c>
      <c r="AC151" s="12">
        <f t="shared" si="8"/>
        <v>29.882500000000004</v>
      </c>
      <c r="AD151" s="9">
        <f t="shared" si="9"/>
        <v>15.608663116542493</v>
      </c>
    </row>
    <row r="152" spans="1:30" x14ac:dyDescent="0.25">
      <c r="A152" s="14" t="s">
        <v>11</v>
      </c>
      <c r="B152" s="4" t="s">
        <v>131</v>
      </c>
      <c r="C152" s="4" t="s">
        <v>128</v>
      </c>
      <c r="D152" s="4" t="s">
        <v>128</v>
      </c>
      <c r="E152" s="4">
        <v>26.78</v>
      </c>
      <c r="F152" s="4">
        <v>8.82</v>
      </c>
      <c r="G152" s="4">
        <v>2.41</v>
      </c>
      <c r="H152" s="4">
        <v>2049.67</v>
      </c>
      <c r="I152" s="4">
        <v>703.63</v>
      </c>
      <c r="J152" s="4">
        <v>14.42</v>
      </c>
      <c r="K152" s="4">
        <v>2841.8</v>
      </c>
      <c r="L152" s="4">
        <v>1002.15</v>
      </c>
      <c r="M152" s="4">
        <v>4.1100000000000003</v>
      </c>
      <c r="N152" s="4">
        <v>106.77</v>
      </c>
      <c r="O152" s="4">
        <v>39.21</v>
      </c>
      <c r="P152" s="4">
        <v>4.22</v>
      </c>
      <c r="Q152" s="4">
        <v>220.36</v>
      </c>
      <c r="R152" s="4">
        <v>84.75</v>
      </c>
      <c r="S152" s="4">
        <v>3.48</v>
      </c>
      <c r="T152" s="4">
        <v>240.98</v>
      </c>
      <c r="U152" s="4">
        <v>95.24</v>
      </c>
      <c r="V152" s="4">
        <v>4.63</v>
      </c>
      <c r="W152" s="4" t="s">
        <v>131</v>
      </c>
      <c r="X152" s="4" t="s">
        <v>128</v>
      </c>
      <c r="Y152" s="4" t="s">
        <v>128</v>
      </c>
      <c r="Z152" s="4">
        <v>7125.25</v>
      </c>
      <c r="AA152" s="4">
        <v>3388.73</v>
      </c>
      <c r="AB152" s="4">
        <v>12.54</v>
      </c>
      <c r="AC152" s="12">
        <f t="shared" si="8"/>
        <v>1801.6585714285716</v>
      </c>
      <c r="AD152" s="9">
        <f t="shared" si="9"/>
        <v>2596.2502943888685</v>
      </c>
    </row>
    <row r="153" spans="1:30" x14ac:dyDescent="0.25">
      <c r="A153" s="14" t="s">
        <v>12</v>
      </c>
      <c r="B153" s="4">
        <v>43.6</v>
      </c>
      <c r="C153" s="4">
        <v>35.880000000000003</v>
      </c>
      <c r="D153" s="4">
        <v>5.54</v>
      </c>
      <c r="E153" s="4">
        <v>2753.18</v>
      </c>
      <c r="F153" s="4">
        <v>2329.37</v>
      </c>
      <c r="G153" s="4">
        <v>7.43</v>
      </c>
      <c r="H153" s="4" t="s">
        <v>131</v>
      </c>
      <c r="I153" s="4" t="s">
        <v>128</v>
      </c>
      <c r="J153" s="4" t="s">
        <v>128</v>
      </c>
      <c r="K153" s="4">
        <v>719.45</v>
      </c>
      <c r="L153" s="4">
        <v>669.15</v>
      </c>
      <c r="M153" s="4">
        <v>9.98</v>
      </c>
      <c r="N153" s="4">
        <v>21.72</v>
      </c>
      <c r="O153" s="4">
        <v>21.62</v>
      </c>
      <c r="P153" s="4">
        <v>6.97</v>
      </c>
      <c r="Q153" s="4" t="s">
        <v>131</v>
      </c>
      <c r="R153" s="4" t="s">
        <v>128</v>
      </c>
      <c r="S153" s="4" t="s">
        <v>128</v>
      </c>
      <c r="T153" s="4">
        <v>506.66</v>
      </c>
      <c r="U153" s="4">
        <v>540.13</v>
      </c>
      <c r="V153" s="4">
        <v>9.2899999999999991</v>
      </c>
      <c r="W153" s="4" t="s">
        <v>131</v>
      </c>
      <c r="X153" s="4" t="s">
        <v>128</v>
      </c>
      <c r="Y153" s="4" t="s">
        <v>128</v>
      </c>
      <c r="Z153" s="4">
        <v>7622.78</v>
      </c>
      <c r="AA153" s="4">
        <v>10243.290000000001</v>
      </c>
      <c r="AB153" s="4">
        <v>7.55</v>
      </c>
      <c r="AC153" s="12">
        <f t="shared" si="8"/>
        <v>1944.5649999999998</v>
      </c>
      <c r="AD153" s="9">
        <f t="shared" si="9"/>
        <v>2958.9005452008691</v>
      </c>
    </row>
    <row r="154" spans="1:30" x14ac:dyDescent="0.25">
      <c r="A154" s="14" t="s">
        <v>13</v>
      </c>
      <c r="B154" s="4">
        <v>7.68</v>
      </c>
      <c r="C154" s="4">
        <v>1.52</v>
      </c>
      <c r="D154" s="4">
        <v>0.2</v>
      </c>
      <c r="E154" s="4">
        <v>8.5399999999999991</v>
      </c>
      <c r="F154" s="4">
        <v>1.74</v>
      </c>
      <c r="G154" s="4">
        <v>0.26200000000000001</v>
      </c>
      <c r="H154" s="4">
        <v>13.29</v>
      </c>
      <c r="I154" s="4">
        <v>2.87</v>
      </c>
      <c r="J154" s="4">
        <v>0.64500000000000002</v>
      </c>
      <c r="K154" s="4">
        <v>6.83</v>
      </c>
      <c r="L154" s="4">
        <v>1.56</v>
      </c>
      <c r="M154" s="4">
        <v>0.64500000000000002</v>
      </c>
      <c r="N154" s="4">
        <v>5.43</v>
      </c>
      <c r="O154" s="4">
        <v>1.47</v>
      </c>
      <c r="P154" s="4">
        <v>0.39800000000000002</v>
      </c>
      <c r="Q154" s="4">
        <v>8.06</v>
      </c>
      <c r="R154" s="4">
        <v>2.06</v>
      </c>
      <c r="S154" s="4">
        <v>0.61299999999999999</v>
      </c>
      <c r="T154" s="4">
        <v>13.76</v>
      </c>
      <c r="U154" s="4">
        <v>3.39</v>
      </c>
      <c r="V154" s="4">
        <v>0.57599999999999996</v>
      </c>
      <c r="W154" s="4">
        <v>15.52</v>
      </c>
      <c r="X154" s="4">
        <v>4.07</v>
      </c>
      <c r="Y154" s="4">
        <v>1.36</v>
      </c>
      <c r="Z154" s="4">
        <v>13.03</v>
      </c>
      <c r="AA154" s="4">
        <v>3.84</v>
      </c>
      <c r="AB154" s="4">
        <v>0.47199999999999998</v>
      </c>
      <c r="AC154" s="12">
        <f t="shared" si="8"/>
        <v>10.237777777777778</v>
      </c>
      <c r="AD154" s="9">
        <f t="shared" si="9"/>
        <v>3.6454690294178116</v>
      </c>
    </row>
    <row r="155" spans="1:30" x14ac:dyDescent="0.25">
      <c r="A155" s="14" t="s">
        <v>14</v>
      </c>
      <c r="B155" s="4" t="s">
        <v>131</v>
      </c>
      <c r="C155" s="4" t="s">
        <v>128</v>
      </c>
      <c r="D155" s="4" t="s">
        <v>128</v>
      </c>
      <c r="E155" s="4" t="s">
        <v>131</v>
      </c>
      <c r="F155" s="4" t="s">
        <v>128</v>
      </c>
      <c r="G155" s="4" t="s">
        <v>128</v>
      </c>
      <c r="H155" s="4" t="s">
        <v>131</v>
      </c>
      <c r="I155" s="4" t="s">
        <v>128</v>
      </c>
      <c r="J155" s="4" t="s">
        <v>128</v>
      </c>
      <c r="K155" s="4" t="s">
        <v>131</v>
      </c>
      <c r="L155" s="4" t="s">
        <v>128</v>
      </c>
      <c r="M155" s="4" t="s">
        <v>128</v>
      </c>
      <c r="N155" s="4" t="s">
        <v>131</v>
      </c>
      <c r="O155" s="4">
        <v>8.39</v>
      </c>
      <c r="P155" s="4">
        <v>11.86</v>
      </c>
      <c r="Q155" s="4">
        <v>21.21</v>
      </c>
      <c r="R155" s="4">
        <v>8.91</v>
      </c>
      <c r="S155" s="4">
        <v>13.75</v>
      </c>
      <c r="T155" s="4">
        <v>19.8</v>
      </c>
      <c r="U155" s="4">
        <v>8.67</v>
      </c>
      <c r="V155" s="4">
        <v>18.420000000000002</v>
      </c>
      <c r="W155" s="4">
        <v>30.47</v>
      </c>
      <c r="X155" s="4">
        <v>9.59</v>
      </c>
      <c r="Y155" s="4">
        <v>13.05</v>
      </c>
      <c r="Z155" s="4" t="s">
        <v>131</v>
      </c>
      <c r="AA155" s="4" t="s">
        <v>128</v>
      </c>
      <c r="AB155" s="4" t="s">
        <v>128</v>
      </c>
      <c r="AC155" s="12">
        <f t="shared" si="8"/>
        <v>23.826666666666668</v>
      </c>
      <c r="AD155" s="9">
        <f t="shared" si="9"/>
        <v>5.7963292982139443</v>
      </c>
    </row>
    <row r="156" spans="1:30" x14ac:dyDescent="0.25">
      <c r="A156" s="14" t="s">
        <v>15</v>
      </c>
      <c r="B156" s="4">
        <v>0.51600000000000001</v>
      </c>
      <c r="C156" s="4">
        <v>6.0999999999999999E-2</v>
      </c>
      <c r="D156" s="4">
        <v>7.3899999999999993E-2</v>
      </c>
      <c r="E156" s="4" t="s">
        <v>131</v>
      </c>
      <c r="F156" s="4" t="s">
        <v>128</v>
      </c>
      <c r="G156" s="4" t="s">
        <v>128</v>
      </c>
      <c r="H156" s="4" t="s">
        <v>131</v>
      </c>
      <c r="I156" s="4" t="s">
        <v>128</v>
      </c>
      <c r="J156" s="4" t="s">
        <v>128</v>
      </c>
      <c r="K156" s="4" t="s">
        <v>131</v>
      </c>
      <c r="L156" s="4" t="s">
        <v>128</v>
      </c>
      <c r="M156" s="4" t="s">
        <v>128</v>
      </c>
      <c r="N156" s="4">
        <v>0.53</v>
      </c>
      <c r="O156" s="4">
        <v>0.21</v>
      </c>
      <c r="P156" s="4">
        <v>0.2</v>
      </c>
      <c r="Q156" s="4" t="s">
        <v>131</v>
      </c>
      <c r="R156" s="4" t="s">
        <v>128</v>
      </c>
      <c r="S156" s="4" t="s">
        <v>128</v>
      </c>
      <c r="T156" s="4">
        <v>0.39</v>
      </c>
      <c r="U156" s="4">
        <v>0.12</v>
      </c>
      <c r="V156" s="4">
        <v>0.248</v>
      </c>
      <c r="W156" s="4">
        <v>2.2400000000000002</v>
      </c>
      <c r="X156" s="4">
        <v>0.22</v>
      </c>
      <c r="Y156" s="4">
        <v>0.246</v>
      </c>
      <c r="Z156" s="4">
        <v>0.19800000000000001</v>
      </c>
      <c r="AA156" s="4">
        <v>8.3000000000000004E-2</v>
      </c>
      <c r="AB156" s="4">
        <v>0.16800000000000001</v>
      </c>
      <c r="AC156" s="12">
        <f t="shared" si="8"/>
        <v>0.77480000000000004</v>
      </c>
      <c r="AD156" s="9">
        <f t="shared" si="9"/>
        <v>0.82983203119667537</v>
      </c>
    </row>
    <row r="157" spans="1:30" x14ac:dyDescent="0.25">
      <c r="A157" s="14" t="s">
        <v>16</v>
      </c>
      <c r="B157" s="4">
        <v>3.69</v>
      </c>
      <c r="C157" s="4">
        <v>0.25</v>
      </c>
      <c r="D157" s="4">
        <v>7.4700000000000003E-2</v>
      </c>
      <c r="E157" s="4">
        <v>4.1900000000000004</v>
      </c>
      <c r="F157" s="4">
        <v>0.3</v>
      </c>
      <c r="G157" s="4">
        <v>0.13500000000000001</v>
      </c>
      <c r="H157" s="4">
        <v>4.8600000000000003</v>
      </c>
      <c r="I157" s="4">
        <v>0.42</v>
      </c>
      <c r="J157" s="4">
        <v>0.17599999999999999</v>
      </c>
      <c r="K157" s="4">
        <v>2.0099999999999998</v>
      </c>
      <c r="L157" s="4">
        <v>0.28000000000000003</v>
      </c>
      <c r="M157" s="4">
        <v>0.311</v>
      </c>
      <c r="N157" s="4">
        <v>2.12</v>
      </c>
      <c r="O157" s="4">
        <v>0.5</v>
      </c>
      <c r="P157" s="4">
        <v>0.16200000000000001</v>
      </c>
      <c r="Q157" s="4">
        <v>1.93</v>
      </c>
      <c r="R157" s="4">
        <v>0.36</v>
      </c>
      <c r="S157" s="4">
        <v>0.108</v>
      </c>
      <c r="T157" s="4">
        <v>4.59</v>
      </c>
      <c r="U157" s="4">
        <v>0.42</v>
      </c>
      <c r="V157" s="4">
        <v>0.20300000000000001</v>
      </c>
      <c r="W157" s="4">
        <v>5.3</v>
      </c>
      <c r="X157" s="4">
        <v>0.45</v>
      </c>
      <c r="Y157" s="4">
        <v>0.186</v>
      </c>
      <c r="Z157" s="4">
        <v>1.66</v>
      </c>
      <c r="AA157" s="4">
        <v>0.22</v>
      </c>
      <c r="AB157" s="4">
        <v>0.10100000000000001</v>
      </c>
      <c r="AC157" s="12">
        <f t="shared" si="8"/>
        <v>3.3722222222222222</v>
      </c>
      <c r="AD157" s="9">
        <f t="shared" si="9"/>
        <v>1.4412648765735068</v>
      </c>
    </row>
    <row r="158" spans="1:30" x14ac:dyDescent="0.25">
      <c r="A158" s="14" t="s">
        <v>17</v>
      </c>
      <c r="B158" s="4">
        <v>1.39</v>
      </c>
      <c r="C158" s="4">
        <v>0.11</v>
      </c>
      <c r="D158" s="4">
        <v>3.6200000000000003E-2</v>
      </c>
      <c r="E158" s="4">
        <v>2.31</v>
      </c>
      <c r="F158" s="4">
        <v>0.17</v>
      </c>
      <c r="G158" s="4">
        <v>5.3600000000000002E-2</v>
      </c>
      <c r="H158" s="4">
        <v>7.93</v>
      </c>
      <c r="I158" s="4">
        <v>0.55000000000000004</v>
      </c>
      <c r="J158" s="4">
        <v>0.30499999999999999</v>
      </c>
      <c r="K158" s="4">
        <v>3.76</v>
      </c>
      <c r="L158" s="4">
        <v>0.32</v>
      </c>
      <c r="M158" s="4">
        <v>0.20200000000000001</v>
      </c>
      <c r="N158" s="4">
        <v>0.61</v>
      </c>
      <c r="O158" s="4">
        <v>0.21</v>
      </c>
      <c r="P158" s="4">
        <v>0.129</v>
      </c>
      <c r="Q158" s="4">
        <v>3.67</v>
      </c>
      <c r="R158" s="4">
        <v>0.42</v>
      </c>
      <c r="S158" s="4">
        <v>8.6699999999999999E-2</v>
      </c>
      <c r="T158" s="4">
        <v>8.7200000000000006</v>
      </c>
      <c r="U158" s="4">
        <v>0.62</v>
      </c>
      <c r="V158" s="4">
        <v>8.1199999999999994E-2</v>
      </c>
      <c r="W158" s="4">
        <v>0.40200000000000002</v>
      </c>
      <c r="X158" s="4">
        <v>9.6000000000000002E-2</v>
      </c>
      <c r="Y158" s="4">
        <v>0.14199999999999999</v>
      </c>
      <c r="Z158" s="4">
        <v>100.98</v>
      </c>
      <c r="AA158" s="4">
        <v>6.74</v>
      </c>
      <c r="AB158" s="4">
        <v>0.153</v>
      </c>
      <c r="AC158" s="12">
        <f t="shared" si="8"/>
        <v>14.419111111111111</v>
      </c>
      <c r="AD158" s="9">
        <f t="shared" si="9"/>
        <v>32.596194595552269</v>
      </c>
    </row>
    <row r="159" spans="1:30" x14ac:dyDescent="0.25">
      <c r="A159" s="14" t="s">
        <v>18</v>
      </c>
      <c r="B159" s="4">
        <v>23.85</v>
      </c>
      <c r="C159" s="4">
        <v>1.2</v>
      </c>
      <c r="D159" s="4">
        <v>0.83499999999999996</v>
      </c>
      <c r="E159" s="4">
        <v>105.81</v>
      </c>
      <c r="F159" s="4">
        <v>4.3099999999999996</v>
      </c>
      <c r="G159" s="4">
        <v>0.307</v>
      </c>
      <c r="H159" s="4">
        <v>154.88</v>
      </c>
      <c r="I159" s="4">
        <v>7.24</v>
      </c>
      <c r="J159" s="4">
        <v>7.45</v>
      </c>
      <c r="K159" s="4">
        <v>17.27</v>
      </c>
      <c r="L159" s="4">
        <v>1.31</v>
      </c>
      <c r="M159" s="4">
        <v>0.82899999999999996</v>
      </c>
      <c r="N159" s="4">
        <v>4.54</v>
      </c>
      <c r="O159" s="4">
        <v>1.23</v>
      </c>
      <c r="P159" s="4">
        <v>0.66200000000000003</v>
      </c>
      <c r="Q159" s="4">
        <v>64.260000000000005</v>
      </c>
      <c r="R159" s="4">
        <v>4.13</v>
      </c>
      <c r="S159" s="4">
        <v>0.51</v>
      </c>
      <c r="T159" s="4">
        <v>41.75</v>
      </c>
      <c r="U159" s="4">
        <v>2.41</v>
      </c>
      <c r="V159" s="4">
        <v>0.875</v>
      </c>
      <c r="W159" s="4" t="s">
        <v>131</v>
      </c>
      <c r="X159" s="4" t="s">
        <v>128</v>
      </c>
      <c r="Y159" s="4" t="s">
        <v>128</v>
      </c>
      <c r="Z159" s="4">
        <v>8.5500000000000007</v>
      </c>
      <c r="AA159" s="4">
        <v>0.88</v>
      </c>
      <c r="AB159" s="4">
        <v>0.70499999999999996</v>
      </c>
      <c r="AC159" s="12">
        <f t="shared" si="8"/>
        <v>52.613749999999996</v>
      </c>
      <c r="AD159" s="9">
        <f t="shared" si="9"/>
        <v>53.279742314236358</v>
      </c>
    </row>
    <row r="160" spans="1:30" x14ac:dyDescent="0.25">
      <c r="A160" s="14" t="s">
        <v>19</v>
      </c>
      <c r="B160" s="4" t="s">
        <v>131</v>
      </c>
      <c r="C160" s="4" t="s">
        <v>128</v>
      </c>
      <c r="D160" s="4" t="s">
        <v>128</v>
      </c>
      <c r="E160" s="4">
        <v>0.98</v>
      </c>
      <c r="F160" s="4">
        <v>0.27</v>
      </c>
      <c r="G160" s="4">
        <v>0.223</v>
      </c>
      <c r="H160" s="4" t="s">
        <v>131</v>
      </c>
      <c r="I160" s="4" t="s">
        <v>128</v>
      </c>
      <c r="J160" s="4" t="s">
        <v>128</v>
      </c>
      <c r="K160" s="4" t="s">
        <v>131</v>
      </c>
      <c r="L160" s="4" t="s">
        <v>128</v>
      </c>
      <c r="M160" s="4" t="s">
        <v>128</v>
      </c>
      <c r="N160" s="4" t="s">
        <v>131</v>
      </c>
      <c r="O160" s="4" t="s">
        <v>128</v>
      </c>
      <c r="P160" s="4" t="s">
        <v>128</v>
      </c>
      <c r="Q160" s="4">
        <v>20.010000000000002</v>
      </c>
      <c r="R160" s="4">
        <v>5.52</v>
      </c>
      <c r="S160" s="4">
        <v>0.503</v>
      </c>
      <c r="T160" s="4">
        <v>2.34</v>
      </c>
      <c r="U160" s="4">
        <v>0.8</v>
      </c>
      <c r="V160" s="4">
        <v>0.89400000000000002</v>
      </c>
      <c r="W160" s="4" t="s">
        <v>131</v>
      </c>
      <c r="X160" s="4" t="s">
        <v>128</v>
      </c>
      <c r="Y160" s="4" t="s">
        <v>128</v>
      </c>
      <c r="Z160" s="4" t="s">
        <v>131</v>
      </c>
      <c r="AA160" s="4" t="s">
        <v>128</v>
      </c>
      <c r="AB160" s="4" t="s">
        <v>128</v>
      </c>
      <c r="AC160" s="12">
        <f t="shared" si="8"/>
        <v>7.7766666666666673</v>
      </c>
      <c r="AD160" s="9">
        <f t="shared" si="9"/>
        <v>10.616177906070213</v>
      </c>
    </row>
    <row r="161" spans="1:30" x14ac:dyDescent="0.25">
      <c r="A161" s="14" t="s">
        <v>20</v>
      </c>
      <c r="B161" s="4">
        <v>15.11</v>
      </c>
      <c r="C161" s="4">
        <v>6.36</v>
      </c>
      <c r="D161" s="4">
        <v>2.54</v>
      </c>
      <c r="E161" s="4" t="s">
        <v>131</v>
      </c>
      <c r="F161" s="4" t="s">
        <v>128</v>
      </c>
      <c r="G161" s="4" t="s">
        <v>128</v>
      </c>
      <c r="H161" s="4" t="s">
        <v>131</v>
      </c>
      <c r="I161" s="4" t="s">
        <v>128</v>
      </c>
      <c r="J161" s="4" t="s">
        <v>128</v>
      </c>
      <c r="K161" s="4">
        <v>10.71</v>
      </c>
      <c r="L161" s="4">
        <v>5.96</v>
      </c>
      <c r="M161" s="4">
        <v>7.34</v>
      </c>
      <c r="N161" s="4" t="s">
        <v>131</v>
      </c>
      <c r="O161" s="4" t="s">
        <v>128</v>
      </c>
      <c r="P161" s="4" t="s">
        <v>128</v>
      </c>
      <c r="Q161" s="4" t="s">
        <v>131</v>
      </c>
      <c r="R161" s="4" t="s">
        <v>128</v>
      </c>
      <c r="S161" s="4" t="s">
        <v>128</v>
      </c>
      <c r="T161" s="4" t="s">
        <v>131</v>
      </c>
      <c r="U161" s="4" t="s">
        <v>128</v>
      </c>
      <c r="V161" s="4" t="s">
        <v>128</v>
      </c>
      <c r="W161" s="4" t="s">
        <v>131</v>
      </c>
      <c r="X161" s="4" t="s">
        <v>128</v>
      </c>
      <c r="Y161" s="4" t="s">
        <v>128</v>
      </c>
      <c r="Z161" s="4" t="s">
        <v>131</v>
      </c>
      <c r="AA161" s="4" t="s">
        <v>128</v>
      </c>
      <c r="AB161" s="4" t="s">
        <v>128</v>
      </c>
      <c r="AC161" s="12">
        <f t="shared" si="8"/>
        <v>12.91</v>
      </c>
      <c r="AD161" s="9">
        <f t="shared" si="9"/>
        <v>3.1112698372208101</v>
      </c>
    </row>
    <row r="162" spans="1:30" x14ac:dyDescent="0.25">
      <c r="A162" s="14" t="s">
        <v>21</v>
      </c>
      <c r="B162" s="4">
        <v>0.12</v>
      </c>
      <c r="C162" s="4">
        <v>3.5000000000000003E-2</v>
      </c>
      <c r="D162" s="4">
        <v>3.95E-2</v>
      </c>
      <c r="E162" s="4">
        <v>3.51</v>
      </c>
      <c r="F162" s="4">
        <v>0.65</v>
      </c>
      <c r="G162" s="4">
        <v>8.5000000000000006E-2</v>
      </c>
      <c r="H162" s="4">
        <v>4.3600000000000003</v>
      </c>
      <c r="I162" s="4">
        <v>0.87</v>
      </c>
      <c r="J162" s="4">
        <v>0.23899999999999999</v>
      </c>
      <c r="K162" s="4">
        <v>13.78</v>
      </c>
      <c r="L162" s="4">
        <v>2.73</v>
      </c>
      <c r="M162" s="4">
        <v>0.16200000000000001</v>
      </c>
      <c r="N162" s="4" t="s">
        <v>131</v>
      </c>
      <c r="O162" s="4" t="s">
        <v>128</v>
      </c>
      <c r="P162" s="4" t="s">
        <v>128</v>
      </c>
      <c r="Q162" s="4">
        <v>8.8800000000000008</v>
      </c>
      <c r="R162" s="4">
        <v>1.96</v>
      </c>
      <c r="S162" s="4">
        <v>0.14099999999999999</v>
      </c>
      <c r="T162" s="4">
        <v>15.77</v>
      </c>
      <c r="U162" s="4">
        <v>3.49</v>
      </c>
      <c r="V162" s="4">
        <v>0.159</v>
      </c>
      <c r="W162" s="4" t="s">
        <v>131</v>
      </c>
      <c r="X162" s="4" t="s">
        <v>128</v>
      </c>
      <c r="Y162" s="4" t="s">
        <v>128</v>
      </c>
      <c r="Z162" s="4">
        <v>14.57</v>
      </c>
      <c r="AA162" s="4">
        <v>3.9</v>
      </c>
      <c r="AB162" s="4">
        <v>0.129</v>
      </c>
      <c r="AC162" s="12">
        <f t="shared" si="8"/>
        <v>8.7128571428571426</v>
      </c>
      <c r="AD162" s="9">
        <f t="shared" si="9"/>
        <v>6.1869155327613621</v>
      </c>
    </row>
    <row r="163" spans="1:30" x14ac:dyDescent="0.25">
      <c r="A163" s="14" t="s">
        <v>22</v>
      </c>
      <c r="B163" s="4">
        <v>16.47</v>
      </c>
      <c r="C163" s="4">
        <v>1.8</v>
      </c>
      <c r="D163" s="4">
        <v>1.29</v>
      </c>
      <c r="E163" s="4">
        <v>20.38</v>
      </c>
      <c r="F163" s="4">
        <v>2.2000000000000002</v>
      </c>
      <c r="G163" s="4">
        <v>0.751</v>
      </c>
      <c r="H163" s="4">
        <v>26.69</v>
      </c>
      <c r="I163" s="4">
        <v>3.1</v>
      </c>
      <c r="J163" s="4">
        <v>1.33</v>
      </c>
      <c r="K163" s="4">
        <v>15.24</v>
      </c>
      <c r="L163" s="4">
        <v>1.95</v>
      </c>
      <c r="M163" s="4">
        <v>1.46</v>
      </c>
      <c r="N163" s="4">
        <v>19.25</v>
      </c>
      <c r="O163" s="4">
        <v>2.85</v>
      </c>
      <c r="P163" s="4">
        <v>0.93600000000000005</v>
      </c>
      <c r="Q163" s="4">
        <v>14.6</v>
      </c>
      <c r="R163" s="4">
        <v>2.1800000000000002</v>
      </c>
      <c r="S163" s="4">
        <v>1.1499999999999999</v>
      </c>
      <c r="T163" s="4">
        <v>24.47</v>
      </c>
      <c r="U163" s="4">
        <v>3.26</v>
      </c>
      <c r="V163" s="4">
        <v>1.62</v>
      </c>
      <c r="W163" s="4" t="s">
        <v>131</v>
      </c>
      <c r="X163" s="4" t="s">
        <v>128</v>
      </c>
      <c r="Y163" s="4" t="s">
        <v>128</v>
      </c>
      <c r="Z163" s="4">
        <v>9.6999999999999993</v>
      </c>
      <c r="AA163" s="4">
        <v>1.64</v>
      </c>
      <c r="AB163" s="4">
        <v>1.2</v>
      </c>
      <c r="AC163" s="12">
        <f t="shared" si="8"/>
        <v>18.349999999999994</v>
      </c>
      <c r="AD163" s="9">
        <f t="shared" si="9"/>
        <v>5.5295621113120106</v>
      </c>
    </row>
    <row r="164" spans="1:30" x14ac:dyDescent="0.25">
      <c r="A164" s="14" t="s">
        <v>23</v>
      </c>
      <c r="B164" s="4">
        <v>1.01</v>
      </c>
      <c r="C164" s="4">
        <v>0.23</v>
      </c>
      <c r="D164" s="4">
        <v>0.20599999999999999</v>
      </c>
      <c r="E164" s="4">
        <v>1.62</v>
      </c>
      <c r="F164" s="4">
        <v>0.37</v>
      </c>
      <c r="G164" s="4">
        <v>0.39</v>
      </c>
      <c r="H164" s="4">
        <v>2.23</v>
      </c>
      <c r="I164" s="4">
        <v>0.61</v>
      </c>
      <c r="J164" s="4">
        <v>0.84799999999999998</v>
      </c>
      <c r="K164" s="4">
        <v>6.2</v>
      </c>
      <c r="L164" s="4">
        <v>1.3</v>
      </c>
      <c r="M164" s="4">
        <v>0.44700000000000001</v>
      </c>
      <c r="N164" s="4" t="s">
        <v>131</v>
      </c>
      <c r="O164" s="4" t="s">
        <v>128</v>
      </c>
      <c r="P164" s="4" t="s">
        <v>128</v>
      </c>
      <c r="Q164" s="4">
        <v>1.07</v>
      </c>
      <c r="R164" s="4">
        <v>0.44</v>
      </c>
      <c r="S164" s="4">
        <v>0.35</v>
      </c>
      <c r="T164" s="4">
        <v>5.8</v>
      </c>
      <c r="U164" s="4">
        <v>1.39</v>
      </c>
      <c r="V164" s="4">
        <v>0.80800000000000005</v>
      </c>
      <c r="W164" s="4">
        <v>3.74</v>
      </c>
      <c r="X164" s="4">
        <v>1.05</v>
      </c>
      <c r="Y164" s="4">
        <v>1.07</v>
      </c>
      <c r="Z164" s="4">
        <v>2.76</v>
      </c>
      <c r="AA164" s="4">
        <v>0.83</v>
      </c>
      <c r="AB164" s="4">
        <v>0.42899999999999999</v>
      </c>
      <c r="AC164" s="12">
        <f t="shared" si="8"/>
        <v>3.05375</v>
      </c>
      <c r="AD164" s="9">
        <f t="shared" si="9"/>
        <v>2.0299327047255251</v>
      </c>
    </row>
    <row r="165" spans="1:30" x14ac:dyDescent="0.25">
      <c r="A165" s="14" t="s">
        <v>24</v>
      </c>
      <c r="B165" s="4" t="s">
        <v>131</v>
      </c>
      <c r="C165" s="4" t="s">
        <v>128</v>
      </c>
      <c r="D165" s="4" t="s">
        <v>128</v>
      </c>
      <c r="E165" s="4">
        <v>0.151</v>
      </c>
      <c r="F165" s="4">
        <v>3.4000000000000002E-2</v>
      </c>
      <c r="G165" s="4">
        <v>4.7800000000000002E-2</v>
      </c>
      <c r="H165" s="4" t="s">
        <v>131</v>
      </c>
      <c r="I165" s="4" t="s">
        <v>128</v>
      </c>
      <c r="J165" s="4" t="s">
        <v>128</v>
      </c>
      <c r="K165" s="4">
        <v>0.20599999999999999</v>
      </c>
      <c r="L165" s="4">
        <v>5.1999999999999998E-2</v>
      </c>
      <c r="M165" s="4">
        <v>5.1900000000000002E-2</v>
      </c>
      <c r="N165" s="4">
        <v>0.27</v>
      </c>
      <c r="O165" s="4">
        <v>0.13</v>
      </c>
      <c r="P165" s="4">
        <v>9.35E-2</v>
      </c>
      <c r="Q165" s="4">
        <v>0.20100000000000001</v>
      </c>
      <c r="R165" s="4">
        <v>7.1999999999999995E-2</v>
      </c>
      <c r="S165" s="4">
        <v>0</v>
      </c>
      <c r="T165" s="4">
        <v>0.40100000000000002</v>
      </c>
      <c r="U165" s="4">
        <v>8.4000000000000005E-2</v>
      </c>
      <c r="V165" s="4">
        <v>0.11799999999999999</v>
      </c>
      <c r="W165" s="4">
        <v>0.26600000000000001</v>
      </c>
      <c r="X165" s="4">
        <v>6.5000000000000002E-2</v>
      </c>
      <c r="Y165" s="4">
        <v>9.06E-2</v>
      </c>
      <c r="Z165" s="4">
        <v>2.27</v>
      </c>
      <c r="AA165" s="4">
        <v>0.22</v>
      </c>
      <c r="AB165" s="4">
        <v>5.8900000000000001E-2</v>
      </c>
      <c r="AC165" s="12">
        <f t="shared" si="8"/>
        <v>0.53785714285714292</v>
      </c>
      <c r="AD165" s="9">
        <f t="shared" si="9"/>
        <v>0.76789353180664055</v>
      </c>
    </row>
    <row r="166" spans="1:30" x14ac:dyDescent="0.25">
      <c r="A166" s="14" t="s">
        <v>25</v>
      </c>
      <c r="B166" s="4">
        <v>3.63</v>
      </c>
      <c r="C166" s="4">
        <v>0.25</v>
      </c>
      <c r="D166" s="4">
        <v>2.5999999999999999E-2</v>
      </c>
      <c r="E166" s="4" t="s">
        <v>131</v>
      </c>
      <c r="F166" s="4" t="s">
        <v>128</v>
      </c>
      <c r="G166" s="4" t="s">
        <v>128</v>
      </c>
      <c r="H166" s="4">
        <v>1.06</v>
      </c>
      <c r="I166" s="4">
        <v>0.13</v>
      </c>
      <c r="J166" s="4">
        <v>5.0299999999999997E-2</v>
      </c>
      <c r="K166" s="4">
        <v>7.86</v>
      </c>
      <c r="L166" s="4">
        <v>0.59</v>
      </c>
      <c r="M166" s="4">
        <v>7.2800000000000004E-2</v>
      </c>
      <c r="N166" s="4">
        <v>0.191</v>
      </c>
      <c r="O166" s="4">
        <v>9.8000000000000004E-2</v>
      </c>
      <c r="P166" s="4">
        <v>5.3699999999999998E-2</v>
      </c>
      <c r="Q166" s="4">
        <v>0.49</v>
      </c>
      <c r="R166" s="4">
        <v>0.12</v>
      </c>
      <c r="S166" s="4">
        <v>7.6899999999999996E-2</v>
      </c>
      <c r="T166" s="4">
        <v>8.4700000000000006</v>
      </c>
      <c r="U166" s="4">
        <v>0.68</v>
      </c>
      <c r="V166" s="4">
        <v>0.10199999999999999</v>
      </c>
      <c r="W166" s="4">
        <v>1.55</v>
      </c>
      <c r="X166" s="4">
        <v>0.28999999999999998</v>
      </c>
      <c r="Y166" s="4">
        <v>0.56200000000000006</v>
      </c>
      <c r="Z166" s="4">
        <v>3.77</v>
      </c>
      <c r="AA166" s="4">
        <v>0.37</v>
      </c>
      <c r="AB166" s="4">
        <v>4.24E-2</v>
      </c>
      <c r="AC166" s="12">
        <f t="shared" si="8"/>
        <v>3.3776250000000001</v>
      </c>
      <c r="AD166" s="9">
        <f t="shared" si="9"/>
        <v>3.2391836686556865</v>
      </c>
    </row>
    <row r="167" spans="1:30" x14ac:dyDescent="0.25">
      <c r="A167" s="14" t="s">
        <v>26</v>
      </c>
      <c r="B167" s="4" t="s">
        <v>131</v>
      </c>
      <c r="C167" s="4" t="s">
        <v>128</v>
      </c>
      <c r="D167" s="4" t="s">
        <v>128</v>
      </c>
      <c r="E167" s="4">
        <v>0.27</v>
      </c>
      <c r="F167" s="4">
        <v>0.1</v>
      </c>
      <c r="G167" s="4">
        <v>0.14799999999999999</v>
      </c>
      <c r="H167" s="4" t="s">
        <v>131</v>
      </c>
      <c r="I167" s="4" t="s">
        <v>128</v>
      </c>
      <c r="J167" s="4" t="s">
        <v>128</v>
      </c>
      <c r="K167" s="4" t="s">
        <v>131</v>
      </c>
      <c r="L167" s="4" t="s">
        <v>128</v>
      </c>
      <c r="M167" s="4" t="s">
        <v>128</v>
      </c>
      <c r="N167" s="4" t="s">
        <v>131</v>
      </c>
      <c r="O167" s="4" t="s">
        <v>128</v>
      </c>
      <c r="P167" s="4" t="s">
        <v>128</v>
      </c>
      <c r="Q167" s="4" t="s">
        <v>131</v>
      </c>
      <c r="R167" s="4" t="s">
        <v>128</v>
      </c>
      <c r="S167" s="4" t="s">
        <v>128</v>
      </c>
      <c r="T167" s="4">
        <v>0.42</v>
      </c>
      <c r="U167" s="4">
        <v>0.2</v>
      </c>
      <c r="V167" s="4">
        <v>0.316</v>
      </c>
      <c r="W167" s="4" t="s">
        <v>131</v>
      </c>
      <c r="X167" s="4" t="s">
        <v>128</v>
      </c>
      <c r="Y167" s="4" t="s">
        <v>128</v>
      </c>
      <c r="Z167" s="4" t="s">
        <v>131</v>
      </c>
      <c r="AA167" s="4" t="s">
        <v>128</v>
      </c>
      <c r="AB167" s="4" t="s">
        <v>128</v>
      </c>
      <c r="AC167" s="12">
        <f t="shared" si="8"/>
        <v>0.34499999999999997</v>
      </c>
      <c r="AD167" s="9">
        <f t="shared" si="9"/>
        <v>0.10606601717798217</v>
      </c>
    </row>
    <row r="168" spans="1:30" x14ac:dyDescent="0.25">
      <c r="A168" s="14" t="s">
        <v>27</v>
      </c>
      <c r="B168" s="4">
        <v>0.186</v>
      </c>
      <c r="C168" s="4">
        <v>6.6000000000000003E-2</v>
      </c>
      <c r="D168" s="4">
        <v>8.8900000000000007E-2</v>
      </c>
      <c r="E168" s="4" t="s">
        <v>131</v>
      </c>
      <c r="F168" s="4" t="s">
        <v>128</v>
      </c>
      <c r="G168" s="4" t="s">
        <v>128</v>
      </c>
      <c r="H168" s="4">
        <v>0.41</v>
      </c>
      <c r="I168" s="4">
        <v>0.14000000000000001</v>
      </c>
      <c r="J168" s="4">
        <v>0</v>
      </c>
      <c r="K168" s="4" t="s">
        <v>131</v>
      </c>
      <c r="L168" s="4" t="s">
        <v>128</v>
      </c>
      <c r="M168" s="4" t="s">
        <v>128</v>
      </c>
      <c r="N168" s="4">
        <v>0.53</v>
      </c>
      <c r="O168" s="4">
        <v>0.31</v>
      </c>
      <c r="P168" s="4">
        <v>0</v>
      </c>
      <c r="Q168" s="4" t="s">
        <v>131</v>
      </c>
      <c r="R168" s="4" t="s">
        <v>128</v>
      </c>
      <c r="S168" s="4" t="s">
        <v>128</v>
      </c>
      <c r="T168" s="4" t="s">
        <v>131</v>
      </c>
      <c r="U168" s="4" t="s">
        <v>128</v>
      </c>
      <c r="V168" s="4" t="s">
        <v>128</v>
      </c>
      <c r="W168" s="4">
        <v>0.39</v>
      </c>
      <c r="X168" s="4">
        <v>0.18</v>
      </c>
      <c r="Y168" s="4">
        <v>0.28100000000000003</v>
      </c>
      <c r="Z168" s="4" t="s">
        <v>131</v>
      </c>
      <c r="AA168" s="4" t="s">
        <v>128</v>
      </c>
      <c r="AB168" s="4" t="s">
        <v>128</v>
      </c>
      <c r="AC168" s="12">
        <f t="shared" si="8"/>
        <v>0.379</v>
      </c>
      <c r="AD168" s="9">
        <f t="shared" si="9"/>
        <v>0.14274919731239596</v>
      </c>
    </row>
    <row r="169" spans="1:30" x14ac:dyDescent="0.25">
      <c r="A169" s="14" t="s">
        <v>28</v>
      </c>
      <c r="B169" s="4">
        <v>24.74</v>
      </c>
      <c r="C169" s="4">
        <v>4.97</v>
      </c>
      <c r="D169" s="4">
        <v>0.30599999999999999</v>
      </c>
      <c r="E169" s="4">
        <v>4.38</v>
      </c>
      <c r="F169" s="4">
        <v>0.96</v>
      </c>
      <c r="G169" s="4">
        <v>0.154</v>
      </c>
      <c r="H169" s="4">
        <v>10.58</v>
      </c>
      <c r="I169" s="4">
        <v>2.5099999999999998</v>
      </c>
      <c r="J169" s="4">
        <v>1.88</v>
      </c>
      <c r="K169" s="4">
        <v>15.9</v>
      </c>
      <c r="L169" s="4">
        <v>3.64</v>
      </c>
      <c r="M169" s="4">
        <v>0.29299999999999998</v>
      </c>
      <c r="N169" s="4">
        <v>8.82</v>
      </c>
      <c r="O169" s="4">
        <v>2.5099999999999998</v>
      </c>
      <c r="P169" s="4">
        <v>0.57299999999999995</v>
      </c>
      <c r="Q169" s="4">
        <v>45.99</v>
      </c>
      <c r="R169" s="4">
        <v>11.29</v>
      </c>
      <c r="S169" s="4">
        <v>0</v>
      </c>
      <c r="T169" s="4">
        <v>42</v>
      </c>
      <c r="U169" s="4">
        <v>10.46</v>
      </c>
      <c r="V169" s="4">
        <v>0.82699999999999996</v>
      </c>
      <c r="W169" s="4">
        <v>32.159999999999997</v>
      </c>
      <c r="X169" s="4">
        <v>8.51</v>
      </c>
      <c r="Y169" s="4">
        <v>1.3</v>
      </c>
      <c r="Z169" s="4">
        <v>46.22</v>
      </c>
      <c r="AA169" s="4">
        <v>13.74</v>
      </c>
      <c r="AB169" s="4">
        <v>0.55200000000000005</v>
      </c>
      <c r="AC169" s="12">
        <f t="shared" si="8"/>
        <v>25.643333333333331</v>
      </c>
      <c r="AD169" s="9">
        <f t="shared" si="9"/>
        <v>16.602710622064102</v>
      </c>
    </row>
    <row r="170" spans="1:30" x14ac:dyDescent="0.25">
      <c r="A170" s="14" t="s">
        <v>29</v>
      </c>
      <c r="B170" s="4" t="s">
        <v>131</v>
      </c>
      <c r="C170" s="4" t="s">
        <v>128</v>
      </c>
      <c r="D170" s="4" t="s">
        <v>128</v>
      </c>
      <c r="E170" s="4" t="s">
        <v>131</v>
      </c>
      <c r="F170" s="4" t="s">
        <v>128</v>
      </c>
      <c r="G170" s="4" t="s">
        <v>128</v>
      </c>
      <c r="H170" s="4">
        <v>0.52</v>
      </c>
      <c r="I170" s="4">
        <v>0.31</v>
      </c>
      <c r="J170" s="4">
        <v>0.38</v>
      </c>
      <c r="K170" s="4" t="s">
        <v>131</v>
      </c>
      <c r="L170" s="4" t="s">
        <v>128</v>
      </c>
      <c r="M170" s="4" t="s">
        <v>128</v>
      </c>
      <c r="N170" s="4" t="s">
        <v>131</v>
      </c>
      <c r="O170" s="4" t="s">
        <v>128</v>
      </c>
      <c r="P170" s="4" t="s">
        <v>128</v>
      </c>
      <c r="Q170" s="4" t="s">
        <v>131</v>
      </c>
      <c r="R170" s="4" t="s">
        <v>128</v>
      </c>
      <c r="S170" s="4" t="s">
        <v>128</v>
      </c>
      <c r="T170" s="4" t="s">
        <v>131</v>
      </c>
      <c r="U170" s="4" t="s">
        <v>128</v>
      </c>
      <c r="V170" s="4" t="s">
        <v>128</v>
      </c>
      <c r="W170" s="4" t="s">
        <v>131</v>
      </c>
      <c r="X170" s="4" t="s">
        <v>128</v>
      </c>
      <c r="Y170" s="4" t="s">
        <v>128</v>
      </c>
      <c r="Z170" s="4" t="s">
        <v>131</v>
      </c>
      <c r="AA170" s="4" t="s">
        <v>128</v>
      </c>
      <c r="AB170" s="4" t="s">
        <v>128</v>
      </c>
      <c r="AC170" s="12">
        <f t="shared" si="8"/>
        <v>0.52</v>
      </c>
      <c r="AD170" s="9" t="s">
        <v>128</v>
      </c>
    </row>
    <row r="171" spans="1:30" x14ac:dyDescent="0.25">
      <c r="A171" s="14" t="s">
        <v>30</v>
      </c>
      <c r="B171" s="4" t="s">
        <v>131</v>
      </c>
      <c r="C171" s="4" t="s">
        <v>128</v>
      </c>
      <c r="D171" s="4" t="s">
        <v>128</v>
      </c>
      <c r="E171" s="4" t="s">
        <v>131</v>
      </c>
      <c r="F171" s="4" t="s">
        <v>128</v>
      </c>
      <c r="G171" s="4" t="s">
        <v>128</v>
      </c>
      <c r="H171" s="4">
        <v>12.87</v>
      </c>
      <c r="I171" s="4">
        <v>4.74</v>
      </c>
      <c r="J171" s="4">
        <v>0.48499999999999999</v>
      </c>
      <c r="K171" s="4" t="s">
        <v>131</v>
      </c>
      <c r="L171" s="4" t="s">
        <v>128</v>
      </c>
      <c r="M171" s="4" t="s">
        <v>128</v>
      </c>
      <c r="N171" s="4">
        <v>0.64</v>
      </c>
      <c r="O171" s="4">
        <v>0.47</v>
      </c>
      <c r="P171" s="4">
        <v>0.36799999999999999</v>
      </c>
      <c r="Q171" s="4">
        <v>28.75</v>
      </c>
      <c r="R171" s="4">
        <v>11.92</v>
      </c>
      <c r="S171" s="4">
        <v>0.63600000000000001</v>
      </c>
      <c r="T171" s="4">
        <v>1.31</v>
      </c>
      <c r="U171" s="4">
        <v>0.63</v>
      </c>
      <c r="V171" s="4">
        <v>0.48899999999999999</v>
      </c>
      <c r="W171" s="4">
        <v>37.369999999999997</v>
      </c>
      <c r="X171" s="4">
        <v>16.920000000000002</v>
      </c>
      <c r="Y171" s="4">
        <v>0.90400000000000003</v>
      </c>
      <c r="Z171" s="4">
        <v>27.38</v>
      </c>
      <c r="AA171" s="4">
        <v>14.22</v>
      </c>
      <c r="AB171" s="4">
        <v>0.51400000000000001</v>
      </c>
      <c r="AC171" s="12">
        <f t="shared" si="8"/>
        <v>18.053333333333331</v>
      </c>
      <c r="AD171" s="9">
        <f t="shared" si="9"/>
        <v>15.394605115645762</v>
      </c>
    </row>
    <row r="172" spans="1:30" x14ac:dyDescent="0.25">
      <c r="A172" s="14" t="s">
        <v>31</v>
      </c>
      <c r="B172" s="4">
        <v>1.21</v>
      </c>
      <c r="C172" s="4">
        <v>0.42</v>
      </c>
      <c r="D172" s="4">
        <v>0.36599999999999999</v>
      </c>
      <c r="E172" s="4">
        <v>6.09</v>
      </c>
      <c r="F172" s="4">
        <v>1.98</v>
      </c>
      <c r="G172" s="4">
        <v>0.20599999999999999</v>
      </c>
      <c r="H172" s="4" t="s">
        <v>131</v>
      </c>
      <c r="I172" s="4" t="s">
        <v>128</v>
      </c>
      <c r="J172" s="4" t="s">
        <v>128</v>
      </c>
      <c r="K172" s="4">
        <v>6.18</v>
      </c>
      <c r="L172" s="4">
        <v>2.21</v>
      </c>
      <c r="M172" s="4">
        <v>0.30599999999999999</v>
      </c>
      <c r="N172" s="4">
        <v>0.4</v>
      </c>
      <c r="O172" s="4">
        <v>0.3</v>
      </c>
      <c r="P172" s="4">
        <v>0.26200000000000001</v>
      </c>
      <c r="Q172" s="4">
        <v>0.93</v>
      </c>
      <c r="R172" s="4">
        <v>0.46</v>
      </c>
      <c r="S172" s="4">
        <v>0.32800000000000001</v>
      </c>
      <c r="T172" s="4">
        <v>13.96</v>
      </c>
      <c r="U172" s="4">
        <v>5.58</v>
      </c>
      <c r="V172" s="4">
        <v>0.29099999999999998</v>
      </c>
      <c r="W172" s="4" t="s">
        <v>131</v>
      </c>
      <c r="X172" s="4" t="s">
        <v>128</v>
      </c>
      <c r="Y172" s="4" t="s">
        <v>128</v>
      </c>
      <c r="Z172" s="4">
        <v>1.46</v>
      </c>
      <c r="AA172" s="4">
        <v>0.75</v>
      </c>
      <c r="AB172" s="4">
        <v>0.377</v>
      </c>
      <c r="AC172" s="12">
        <f t="shared" si="8"/>
        <v>4.3185714285714294</v>
      </c>
      <c r="AD172" s="9">
        <f t="shared" si="9"/>
        <v>4.9029291536503248</v>
      </c>
    </row>
    <row r="173" spans="1:30" x14ac:dyDescent="0.25">
      <c r="A173" s="14" t="s">
        <v>32</v>
      </c>
      <c r="B173" s="4" t="s">
        <v>131</v>
      </c>
      <c r="C173" s="4" t="s">
        <v>128</v>
      </c>
      <c r="D173" s="4" t="s">
        <v>128</v>
      </c>
      <c r="E173" s="4" t="s">
        <v>131</v>
      </c>
      <c r="F173" s="4" t="s">
        <v>128</v>
      </c>
      <c r="G173" s="4" t="s">
        <v>128</v>
      </c>
      <c r="H173" s="4">
        <v>1.91</v>
      </c>
      <c r="I173" s="4">
        <v>0.54</v>
      </c>
      <c r="J173" s="4">
        <v>0.34699999999999998</v>
      </c>
      <c r="K173" s="4">
        <v>0.51</v>
      </c>
      <c r="L173" s="4">
        <v>0.23</v>
      </c>
      <c r="M173" s="4">
        <v>0.378</v>
      </c>
      <c r="N173" s="4">
        <v>0.64</v>
      </c>
      <c r="O173" s="4">
        <v>0.32</v>
      </c>
      <c r="P173" s="4">
        <v>9.8299999999999998E-2</v>
      </c>
      <c r="Q173" s="4">
        <v>2.54</v>
      </c>
      <c r="R173" s="4">
        <v>0.81</v>
      </c>
      <c r="S173" s="4">
        <v>0.25600000000000001</v>
      </c>
      <c r="T173" s="4">
        <v>0.38</v>
      </c>
      <c r="U173" s="4">
        <v>0.17</v>
      </c>
      <c r="V173" s="4">
        <v>0.214</v>
      </c>
      <c r="W173" s="4" t="s">
        <v>131</v>
      </c>
      <c r="X173" s="4" t="s">
        <v>128</v>
      </c>
      <c r="Y173" s="4" t="s">
        <v>128</v>
      </c>
      <c r="Z173" s="4" t="s">
        <v>131</v>
      </c>
      <c r="AA173" s="4" t="s">
        <v>128</v>
      </c>
      <c r="AB173" s="4" t="s">
        <v>128</v>
      </c>
      <c r="AC173" s="12">
        <f t="shared" si="8"/>
        <v>1.196</v>
      </c>
      <c r="AD173" s="9">
        <f t="shared" si="9"/>
        <v>0.96975770169666609</v>
      </c>
    </row>
    <row r="174" spans="1:30" ht="13.8" thickBot="1" x14ac:dyDescent="0.3">
      <c r="A174" s="15" t="s">
        <v>33</v>
      </c>
      <c r="B174" s="5">
        <v>11.5</v>
      </c>
      <c r="C174" s="5">
        <v>2.86</v>
      </c>
      <c r="D174" s="5">
        <v>7.4499999999999997E-2</v>
      </c>
      <c r="E174" s="5">
        <v>17.23</v>
      </c>
      <c r="F174" s="5">
        <v>4.3899999999999997</v>
      </c>
      <c r="G174" s="5">
        <v>0.16</v>
      </c>
      <c r="H174" s="5">
        <v>4.97</v>
      </c>
      <c r="I174" s="5">
        <v>1.37</v>
      </c>
      <c r="J174" s="5">
        <v>0.19400000000000001</v>
      </c>
      <c r="K174" s="5">
        <v>8.16</v>
      </c>
      <c r="L174" s="5">
        <v>2.2799999999999998</v>
      </c>
      <c r="M174" s="5">
        <v>0.16300000000000001</v>
      </c>
      <c r="N174" s="5">
        <v>21.68</v>
      </c>
      <c r="O174" s="5">
        <v>6.27</v>
      </c>
      <c r="P174" s="5">
        <v>0.20799999999999999</v>
      </c>
      <c r="Q174" s="5">
        <v>5.05</v>
      </c>
      <c r="R174" s="5">
        <v>1.6</v>
      </c>
      <c r="S174" s="5">
        <v>0.24399999999999999</v>
      </c>
      <c r="T174" s="5">
        <v>12.38</v>
      </c>
      <c r="U174" s="5">
        <v>3.83</v>
      </c>
      <c r="V174" s="5">
        <v>0.187</v>
      </c>
      <c r="W174" s="5">
        <v>1.54</v>
      </c>
      <c r="X174" s="5">
        <v>0.69</v>
      </c>
      <c r="Y174" s="5">
        <v>1.03</v>
      </c>
      <c r="Z174" s="5">
        <v>0.47</v>
      </c>
      <c r="AA174" s="5">
        <v>0.22</v>
      </c>
      <c r="AB174" s="5">
        <v>0.216</v>
      </c>
      <c r="AC174" s="13">
        <f t="shared" si="8"/>
        <v>9.2200000000000006</v>
      </c>
      <c r="AD174" s="10">
        <f t="shared" si="9"/>
        <v>7.1301788196369937</v>
      </c>
    </row>
    <row r="175" spans="1:30" ht="13.8" thickBot="1" x14ac:dyDescent="0.3"/>
    <row r="176" spans="1:30" x14ac:dyDescent="0.25">
      <c r="A176" s="11"/>
      <c r="B176" s="3" t="s">
        <v>69</v>
      </c>
      <c r="C176" s="3" t="s">
        <v>0</v>
      </c>
      <c r="D176" s="3" t="s">
        <v>129</v>
      </c>
      <c r="E176" s="3" t="s">
        <v>70</v>
      </c>
      <c r="F176" s="3" t="s">
        <v>0</v>
      </c>
      <c r="G176" s="3" t="s">
        <v>129</v>
      </c>
      <c r="H176" s="3" t="s">
        <v>71</v>
      </c>
      <c r="I176" s="3" t="s">
        <v>0</v>
      </c>
      <c r="J176" s="3" t="s">
        <v>129</v>
      </c>
      <c r="K176" s="3" t="s">
        <v>72</v>
      </c>
      <c r="L176" s="3" t="s">
        <v>0</v>
      </c>
      <c r="M176" s="3" t="s">
        <v>129</v>
      </c>
      <c r="N176" s="11" t="s">
        <v>132</v>
      </c>
      <c r="O176" s="8" t="s">
        <v>133</v>
      </c>
    </row>
    <row r="177" spans="1:15" x14ac:dyDescent="0.25">
      <c r="A177" s="14" t="s">
        <v>1</v>
      </c>
      <c r="B177" s="6">
        <v>981.76</v>
      </c>
      <c r="C177" s="6">
        <v>146.16999999999999</v>
      </c>
      <c r="D177" s="6">
        <v>1.7</v>
      </c>
      <c r="E177" s="6">
        <v>1120.3599999999999</v>
      </c>
      <c r="F177" s="6">
        <v>172.87</v>
      </c>
      <c r="G177" s="6">
        <v>2.82</v>
      </c>
      <c r="H177" s="6">
        <v>1047.75</v>
      </c>
      <c r="I177" s="6">
        <v>167.85</v>
      </c>
      <c r="J177" s="6">
        <v>1.29</v>
      </c>
      <c r="K177" s="6">
        <v>1365.02</v>
      </c>
      <c r="L177" s="6">
        <v>227.37</v>
      </c>
      <c r="M177" s="6">
        <v>0.89900000000000002</v>
      </c>
      <c r="N177" s="12">
        <f>AVERAGE(B177,E177,H177,K177)</f>
        <v>1128.7224999999999</v>
      </c>
      <c r="O177" s="9">
        <f>STDEV(B177,E177,H177,K177)</f>
        <v>167.3927139742554</v>
      </c>
    </row>
    <row r="178" spans="1:15" x14ac:dyDescent="0.25">
      <c r="A178" s="14" t="s">
        <v>2</v>
      </c>
      <c r="B178" s="6">
        <v>3623.4</v>
      </c>
      <c r="C178" s="6">
        <v>183.49</v>
      </c>
      <c r="D178" s="6">
        <v>1.32</v>
      </c>
      <c r="E178" s="6">
        <v>3201.15</v>
      </c>
      <c r="F178" s="6">
        <v>164.67</v>
      </c>
      <c r="G178" s="6">
        <v>3.08</v>
      </c>
      <c r="H178" s="6">
        <v>3419.16</v>
      </c>
      <c r="I178" s="6">
        <v>178.97</v>
      </c>
      <c r="J178" s="6">
        <v>1.43</v>
      </c>
      <c r="K178" s="6">
        <v>3975.76</v>
      </c>
      <c r="L178" s="6">
        <v>212.14</v>
      </c>
      <c r="M178" s="6">
        <v>1.05</v>
      </c>
      <c r="N178" s="12">
        <f t="shared" ref="N178:N209" si="10">AVERAGE(B178,E178,H178,K178)</f>
        <v>3554.8674999999998</v>
      </c>
      <c r="O178" s="9">
        <f t="shared" ref="O178:O209" si="11">STDEV(B178,E178,H178,K178)</f>
        <v>329.33255506402651</v>
      </c>
    </row>
    <row r="179" spans="1:15" x14ac:dyDescent="0.25">
      <c r="A179" s="14" t="s">
        <v>3</v>
      </c>
      <c r="B179" s="6">
        <v>6395.65</v>
      </c>
      <c r="C179" s="6">
        <v>1309.74</v>
      </c>
      <c r="D179" s="6">
        <v>290.61</v>
      </c>
      <c r="E179" s="6">
        <v>2670</v>
      </c>
      <c r="F179" s="6">
        <v>617.24</v>
      </c>
      <c r="G179" s="6">
        <v>682.31</v>
      </c>
      <c r="H179" s="6">
        <v>6535.22</v>
      </c>
      <c r="I179" s="6">
        <v>1418.33</v>
      </c>
      <c r="J179" s="6">
        <v>314.85000000000002</v>
      </c>
      <c r="K179" s="6">
        <v>1736</v>
      </c>
      <c r="L179" s="6">
        <v>406.45</v>
      </c>
      <c r="M179" s="6">
        <v>228.73</v>
      </c>
      <c r="N179" s="12">
        <f t="shared" si="10"/>
        <v>4334.2174999999997</v>
      </c>
      <c r="O179" s="9">
        <f t="shared" si="11"/>
        <v>2490.9348995691707</v>
      </c>
    </row>
    <row r="180" spans="1:15" x14ac:dyDescent="0.25">
      <c r="A180" s="14" t="s">
        <v>4</v>
      </c>
      <c r="B180" s="6">
        <v>2.73</v>
      </c>
      <c r="C180" s="6">
        <v>1.22</v>
      </c>
      <c r="D180" s="6">
        <v>1.81</v>
      </c>
      <c r="E180" s="6" t="s">
        <v>131</v>
      </c>
      <c r="F180" s="6" t="s">
        <v>128</v>
      </c>
      <c r="G180" s="6" t="s">
        <v>128</v>
      </c>
      <c r="H180" s="6">
        <v>3.44</v>
      </c>
      <c r="I180" s="6">
        <v>0.82</v>
      </c>
      <c r="J180" s="6">
        <v>1.97</v>
      </c>
      <c r="K180" s="6">
        <v>4.04</v>
      </c>
      <c r="L180" s="6">
        <v>0.8</v>
      </c>
      <c r="M180" s="6">
        <v>1.42</v>
      </c>
      <c r="N180" s="12">
        <f t="shared" si="10"/>
        <v>3.4033333333333338</v>
      </c>
      <c r="O180" s="9">
        <f t="shared" si="11"/>
        <v>0.65576926836603666</v>
      </c>
    </row>
    <row r="181" spans="1:15" x14ac:dyDescent="0.25">
      <c r="A181" s="14" t="s">
        <v>5</v>
      </c>
      <c r="B181" s="6">
        <v>1703.6</v>
      </c>
      <c r="C181" s="6">
        <v>128.15</v>
      </c>
      <c r="D181" s="6">
        <v>5.52</v>
      </c>
      <c r="E181" s="6">
        <v>1810.61</v>
      </c>
      <c r="F181" s="6">
        <v>135.63</v>
      </c>
      <c r="G181" s="6">
        <v>14</v>
      </c>
      <c r="H181" s="6">
        <v>2109.12</v>
      </c>
      <c r="I181" s="6">
        <v>160.41999999999999</v>
      </c>
      <c r="J181" s="6">
        <v>6.11</v>
      </c>
      <c r="K181" s="6">
        <v>2612.52</v>
      </c>
      <c r="L181" s="6">
        <v>204.82</v>
      </c>
      <c r="M181" s="6">
        <v>4.7699999999999996</v>
      </c>
      <c r="N181" s="12">
        <f t="shared" si="10"/>
        <v>2058.9625000000001</v>
      </c>
      <c r="O181" s="9">
        <f t="shared" si="11"/>
        <v>406.98204353304408</v>
      </c>
    </row>
    <row r="182" spans="1:15" x14ac:dyDescent="0.25">
      <c r="A182" s="14" t="s">
        <v>6</v>
      </c>
      <c r="B182" s="6">
        <v>1616.82</v>
      </c>
      <c r="C182" s="6">
        <v>95.23</v>
      </c>
      <c r="D182" s="6">
        <v>0.46400000000000002</v>
      </c>
      <c r="E182" s="6">
        <v>1962.41</v>
      </c>
      <c r="F182" s="6">
        <v>118.23</v>
      </c>
      <c r="G182" s="6">
        <v>1.1200000000000001</v>
      </c>
      <c r="H182" s="6">
        <v>2047.87</v>
      </c>
      <c r="I182" s="6">
        <v>126.62</v>
      </c>
      <c r="J182" s="6">
        <v>0.51300000000000001</v>
      </c>
      <c r="K182" s="6">
        <v>2071.16</v>
      </c>
      <c r="L182" s="6">
        <v>131.74</v>
      </c>
      <c r="M182" s="6">
        <v>0.42</v>
      </c>
      <c r="N182" s="12">
        <f t="shared" si="10"/>
        <v>1924.5650000000001</v>
      </c>
      <c r="O182" s="9">
        <f t="shared" si="11"/>
        <v>210.42294401197478</v>
      </c>
    </row>
    <row r="183" spans="1:15" x14ac:dyDescent="0.25">
      <c r="A183" s="14" t="s">
        <v>7</v>
      </c>
      <c r="B183" s="6" t="s">
        <v>131</v>
      </c>
      <c r="C183" s="6" t="s">
        <v>128</v>
      </c>
      <c r="D183" s="6" t="s">
        <v>128</v>
      </c>
      <c r="E183" s="6" t="s">
        <v>131</v>
      </c>
      <c r="F183" s="6" t="s">
        <v>128</v>
      </c>
      <c r="G183" s="6" t="s">
        <v>128</v>
      </c>
      <c r="H183" s="6" t="s">
        <v>131</v>
      </c>
      <c r="I183" s="6" t="s">
        <v>128</v>
      </c>
      <c r="J183" s="6" t="s">
        <v>128</v>
      </c>
      <c r="K183" s="6" t="s">
        <v>131</v>
      </c>
      <c r="L183" s="6" t="s">
        <v>128</v>
      </c>
      <c r="M183" s="6" t="s">
        <v>128</v>
      </c>
      <c r="N183" s="12" t="s">
        <v>128</v>
      </c>
      <c r="O183" s="9" t="s">
        <v>128</v>
      </c>
    </row>
    <row r="184" spans="1:15" x14ac:dyDescent="0.25">
      <c r="A184" s="14" t="s">
        <v>8</v>
      </c>
      <c r="B184" s="6">
        <v>632.61</v>
      </c>
      <c r="C184" s="6">
        <v>72.8</v>
      </c>
      <c r="D184" s="6">
        <v>1.63</v>
      </c>
      <c r="E184" s="6">
        <v>643.39</v>
      </c>
      <c r="F184" s="6">
        <v>76.55</v>
      </c>
      <c r="G184" s="6">
        <v>3.92</v>
      </c>
      <c r="H184" s="6">
        <v>708.34</v>
      </c>
      <c r="I184" s="6">
        <v>87.32</v>
      </c>
      <c r="J184" s="6">
        <v>1.86</v>
      </c>
      <c r="K184" s="6">
        <v>774.32</v>
      </c>
      <c r="L184" s="6">
        <v>99.13</v>
      </c>
      <c r="M184" s="6">
        <v>1.34</v>
      </c>
      <c r="N184" s="12">
        <f t="shared" si="10"/>
        <v>689.66500000000008</v>
      </c>
      <c r="O184" s="9">
        <f t="shared" si="11"/>
        <v>65.604555990164812</v>
      </c>
    </row>
    <row r="185" spans="1:15" x14ac:dyDescent="0.25">
      <c r="A185" s="14" t="s">
        <v>9</v>
      </c>
      <c r="B185" s="6">
        <v>102.7</v>
      </c>
      <c r="C185" s="6">
        <v>21.48</v>
      </c>
      <c r="D185" s="6">
        <v>0.247</v>
      </c>
      <c r="E185" s="6">
        <v>257.07</v>
      </c>
      <c r="F185" s="6">
        <v>55.57</v>
      </c>
      <c r="G185" s="6">
        <v>0.74299999999999999</v>
      </c>
      <c r="H185" s="6">
        <v>22.8</v>
      </c>
      <c r="I185" s="6">
        <v>5.15</v>
      </c>
      <c r="J185" s="6">
        <v>0.36799999999999999</v>
      </c>
      <c r="K185" s="6">
        <v>17.41</v>
      </c>
      <c r="L185" s="6">
        <v>4.12</v>
      </c>
      <c r="M185" s="6">
        <v>0.20399999999999999</v>
      </c>
      <c r="N185" s="12">
        <f t="shared" si="10"/>
        <v>99.995000000000005</v>
      </c>
      <c r="O185" s="9">
        <f t="shared" si="11"/>
        <v>111.74259542955554</v>
      </c>
    </row>
    <row r="186" spans="1:15" x14ac:dyDescent="0.25">
      <c r="A186" s="14" t="s">
        <v>10</v>
      </c>
      <c r="B186" s="6">
        <v>162.34</v>
      </c>
      <c r="C186" s="6">
        <v>35.49</v>
      </c>
      <c r="D186" s="6">
        <v>2.0699999999999998</v>
      </c>
      <c r="E186" s="6">
        <v>134.29</v>
      </c>
      <c r="F186" s="6">
        <v>30.32</v>
      </c>
      <c r="G186" s="6">
        <v>5.1100000000000003</v>
      </c>
      <c r="H186" s="6">
        <v>191.91</v>
      </c>
      <c r="I186" s="6">
        <v>44.84</v>
      </c>
      <c r="J186" s="6">
        <v>3.03</v>
      </c>
      <c r="K186" s="6">
        <v>207.17</v>
      </c>
      <c r="L186" s="6">
        <v>50.57</v>
      </c>
      <c r="M186" s="6">
        <v>1.57</v>
      </c>
      <c r="N186" s="12">
        <f t="shared" si="10"/>
        <v>173.92749999999998</v>
      </c>
      <c r="O186" s="9">
        <f t="shared" si="11"/>
        <v>32.320456241623191</v>
      </c>
    </row>
    <row r="187" spans="1:15" x14ac:dyDescent="0.25">
      <c r="A187" s="14" t="s">
        <v>11</v>
      </c>
      <c r="B187" s="6">
        <v>99.06</v>
      </c>
      <c r="C187" s="6">
        <v>56.34</v>
      </c>
      <c r="D187" s="6">
        <v>3.04</v>
      </c>
      <c r="E187" s="6">
        <v>757.1</v>
      </c>
      <c r="F187" s="6">
        <v>444.82</v>
      </c>
      <c r="G187" s="6">
        <v>7.73</v>
      </c>
      <c r="H187" s="6">
        <v>180.91</v>
      </c>
      <c r="I187" s="6">
        <v>110.45</v>
      </c>
      <c r="J187" s="6">
        <v>3.03</v>
      </c>
      <c r="K187" s="6" t="s">
        <v>131</v>
      </c>
      <c r="L187" s="6" t="s">
        <v>128</v>
      </c>
      <c r="M187" s="6" t="s">
        <v>128</v>
      </c>
      <c r="N187" s="12">
        <f t="shared" si="10"/>
        <v>345.69000000000005</v>
      </c>
      <c r="O187" s="9">
        <f t="shared" si="11"/>
        <v>358.63421016406113</v>
      </c>
    </row>
    <row r="188" spans="1:15" x14ac:dyDescent="0.25">
      <c r="A188" s="14" t="s">
        <v>12</v>
      </c>
      <c r="B188" s="6">
        <v>587.47</v>
      </c>
      <c r="C188" s="6">
        <v>989.66</v>
      </c>
      <c r="D188" s="6">
        <v>5.64</v>
      </c>
      <c r="E188" s="6">
        <v>25457.8</v>
      </c>
      <c r="F188" s="6">
        <v>45071.63</v>
      </c>
      <c r="G188" s="6">
        <v>13.75</v>
      </c>
      <c r="H188" s="6">
        <v>6348.62</v>
      </c>
      <c r="I188" s="6">
        <v>11836.37</v>
      </c>
      <c r="J188" s="6">
        <v>7.29</v>
      </c>
      <c r="K188" s="6">
        <v>336.24</v>
      </c>
      <c r="L188" s="6">
        <v>661.55</v>
      </c>
      <c r="M188" s="6">
        <v>5.26</v>
      </c>
      <c r="N188" s="12">
        <f t="shared" si="10"/>
        <v>8182.5325000000003</v>
      </c>
      <c r="O188" s="9">
        <f t="shared" si="11"/>
        <v>11846.90371121888</v>
      </c>
    </row>
    <row r="189" spans="1:15" x14ac:dyDescent="0.25">
      <c r="A189" s="14" t="s">
        <v>13</v>
      </c>
      <c r="B189" s="6">
        <v>73.819999999999993</v>
      </c>
      <c r="C189" s="6">
        <v>25.66</v>
      </c>
      <c r="D189" s="6">
        <v>0.33900000000000002</v>
      </c>
      <c r="E189" s="6">
        <v>79.63</v>
      </c>
      <c r="F189" s="6">
        <v>28.62</v>
      </c>
      <c r="G189" s="6">
        <v>0.95799999999999996</v>
      </c>
      <c r="H189" s="6">
        <v>80.099999999999994</v>
      </c>
      <c r="I189" s="6">
        <v>29.87</v>
      </c>
      <c r="J189" s="6">
        <v>0.42</v>
      </c>
      <c r="K189" s="6">
        <v>110.61</v>
      </c>
      <c r="L189" s="6">
        <v>42.91</v>
      </c>
      <c r="M189" s="6">
        <v>0.33200000000000002</v>
      </c>
      <c r="N189" s="12">
        <f t="shared" si="10"/>
        <v>86.039999999999992</v>
      </c>
      <c r="O189" s="9">
        <f t="shared" si="11"/>
        <v>16.627136454202429</v>
      </c>
    </row>
    <row r="190" spans="1:15" x14ac:dyDescent="0.25">
      <c r="A190" s="14" t="s">
        <v>14</v>
      </c>
      <c r="B190" s="6" t="s">
        <v>131</v>
      </c>
      <c r="C190" s="6" t="s">
        <v>128</v>
      </c>
      <c r="D190" s="6" t="s">
        <v>128</v>
      </c>
      <c r="E190" s="6" t="s">
        <v>131</v>
      </c>
      <c r="F190" s="6" t="s">
        <v>128</v>
      </c>
      <c r="G190" s="6" t="s">
        <v>128</v>
      </c>
      <c r="H190" s="6" t="s">
        <v>131</v>
      </c>
      <c r="I190" s="6" t="s">
        <v>128</v>
      </c>
      <c r="J190" s="6" t="s">
        <v>128</v>
      </c>
      <c r="K190" s="6">
        <v>32.119999999999997</v>
      </c>
      <c r="L190" s="6">
        <v>13.86</v>
      </c>
      <c r="M190" s="6">
        <v>9.3699999999999992</v>
      </c>
      <c r="N190" s="12">
        <f t="shared" si="10"/>
        <v>32.119999999999997</v>
      </c>
      <c r="O190" s="9" t="s">
        <v>128</v>
      </c>
    </row>
    <row r="191" spans="1:15" x14ac:dyDescent="0.25">
      <c r="A191" s="14" t="s">
        <v>15</v>
      </c>
      <c r="B191" s="6" t="s">
        <v>131</v>
      </c>
      <c r="C191" s="6" t="s">
        <v>128</v>
      </c>
      <c r="D191" s="6" t="s">
        <v>128</v>
      </c>
      <c r="E191" s="6">
        <v>0.45</v>
      </c>
      <c r="F191" s="6">
        <v>0.16</v>
      </c>
      <c r="G191" s="6">
        <v>0.33500000000000002</v>
      </c>
      <c r="H191" s="6" t="s">
        <v>131</v>
      </c>
      <c r="I191" s="6" t="s">
        <v>128</v>
      </c>
      <c r="J191" s="6" t="s">
        <v>128</v>
      </c>
      <c r="K191" s="6" t="s">
        <v>131</v>
      </c>
      <c r="L191" s="6" t="s">
        <v>128</v>
      </c>
      <c r="M191" s="6" t="s">
        <v>128</v>
      </c>
      <c r="N191" s="12">
        <f t="shared" si="10"/>
        <v>0.45</v>
      </c>
      <c r="O191" s="9" t="s">
        <v>128</v>
      </c>
    </row>
    <row r="192" spans="1:15" x14ac:dyDescent="0.25">
      <c r="A192" s="14" t="s">
        <v>16</v>
      </c>
      <c r="B192" s="6" t="s">
        <v>131</v>
      </c>
      <c r="C192" s="6" t="s">
        <v>128</v>
      </c>
      <c r="D192" s="6" t="s">
        <v>128</v>
      </c>
      <c r="E192" s="6" t="s">
        <v>131</v>
      </c>
      <c r="F192" s="6" t="s">
        <v>128</v>
      </c>
      <c r="G192" s="6" t="s">
        <v>128</v>
      </c>
      <c r="H192" s="6">
        <v>0.11</v>
      </c>
      <c r="I192" s="6">
        <v>4.2000000000000003E-2</v>
      </c>
      <c r="J192" s="6">
        <v>0</v>
      </c>
      <c r="K192" s="6" t="s">
        <v>131</v>
      </c>
      <c r="L192" s="6" t="s">
        <v>128</v>
      </c>
      <c r="M192" s="6" t="s">
        <v>128</v>
      </c>
      <c r="N192" s="12">
        <f t="shared" si="10"/>
        <v>0.11</v>
      </c>
      <c r="O192" s="9" t="s">
        <v>128</v>
      </c>
    </row>
    <row r="193" spans="1:15" x14ac:dyDescent="0.25">
      <c r="A193" s="14" t="s">
        <v>17</v>
      </c>
      <c r="B193" s="6" t="s">
        <v>131</v>
      </c>
      <c r="C193" s="6" t="s">
        <v>128</v>
      </c>
      <c r="D193" s="6" t="s">
        <v>128</v>
      </c>
      <c r="E193" s="6">
        <v>2.06</v>
      </c>
      <c r="F193" s="6">
        <v>0.28000000000000003</v>
      </c>
      <c r="G193" s="6">
        <v>0.28799999999999998</v>
      </c>
      <c r="H193" s="6">
        <v>1.71</v>
      </c>
      <c r="I193" s="6">
        <v>0.19</v>
      </c>
      <c r="J193" s="6">
        <v>0.125</v>
      </c>
      <c r="K193" s="6">
        <v>4.04</v>
      </c>
      <c r="L193" s="6">
        <v>0.42</v>
      </c>
      <c r="M193" s="6">
        <v>9.5000000000000001E-2</v>
      </c>
      <c r="N193" s="12">
        <f t="shared" si="10"/>
        <v>2.6033333333333335</v>
      </c>
      <c r="O193" s="9">
        <f t="shared" si="11"/>
        <v>1.2564367605786344</v>
      </c>
    </row>
    <row r="194" spans="1:15" x14ac:dyDescent="0.25">
      <c r="A194" s="14" t="s">
        <v>18</v>
      </c>
      <c r="B194" s="6">
        <v>214.89</v>
      </c>
      <c r="C194" s="6">
        <v>12.58</v>
      </c>
      <c r="D194" s="6">
        <v>2.0699999999999998</v>
      </c>
      <c r="E194" s="6">
        <v>119.79</v>
      </c>
      <c r="F194" s="6">
        <v>6.72</v>
      </c>
      <c r="G194" s="6">
        <v>1.36</v>
      </c>
      <c r="H194" s="6">
        <v>2639.11</v>
      </c>
      <c r="I194" s="6">
        <v>129.47999999999999</v>
      </c>
      <c r="J194" s="6">
        <v>0.80200000000000005</v>
      </c>
      <c r="K194" s="6" t="s">
        <v>131</v>
      </c>
      <c r="L194" s="6">
        <v>0.27</v>
      </c>
      <c r="M194" s="6">
        <v>0.45700000000000002</v>
      </c>
      <c r="N194" s="12">
        <f t="shared" si="10"/>
        <v>991.26333333333332</v>
      </c>
      <c r="O194" s="9">
        <f t="shared" si="11"/>
        <v>1427.8690346573576</v>
      </c>
    </row>
    <row r="195" spans="1:15" x14ac:dyDescent="0.25">
      <c r="A195" s="14" t="s">
        <v>19</v>
      </c>
      <c r="B195" s="6">
        <v>0.39</v>
      </c>
      <c r="C195" s="6">
        <v>0.37</v>
      </c>
      <c r="D195" s="6">
        <v>0.34100000000000003</v>
      </c>
      <c r="E195" s="6">
        <v>3.68</v>
      </c>
      <c r="F195" s="6">
        <v>1.73</v>
      </c>
      <c r="G195" s="6">
        <v>1.1000000000000001</v>
      </c>
      <c r="H195" s="6">
        <v>8.0299999999999994</v>
      </c>
      <c r="I195" s="6">
        <v>3.71</v>
      </c>
      <c r="J195" s="6">
        <v>0.48799999999999999</v>
      </c>
      <c r="K195" s="6">
        <v>0.35</v>
      </c>
      <c r="L195" s="6">
        <v>0.27</v>
      </c>
      <c r="M195" s="6">
        <v>0.30599999999999999</v>
      </c>
      <c r="N195" s="12">
        <f t="shared" si="10"/>
        <v>3.1124999999999998</v>
      </c>
      <c r="O195" s="9">
        <f t="shared" si="11"/>
        <v>3.6307609395276912</v>
      </c>
    </row>
    <row r="196" spans="1:15" x14ac:dyDescent="0.25">
      <c r="A196" s="14" t="s">
        <v>20</v>
      </c>
      <c r="B196" s="6" t="s">
        <v>131</v>
      </c>
      <c r="C196" s="6" t="s">
        <v>128</v>
      </c>
      <c r="D196" s="6" t="s">
        <v>128</v>
      </c>
      <c r="E196" s="6" t="s">
        <v>131</v>
      </c>
      <c r="F196" s="6" t="s">
        <v>128</v>
      </c>
      <c r="G196" s="6" t="s">
        <v>128</v>
      </c>
      <c r="H196" s="6" t="s">
        <v>131</v>
      </c>
      <c r="I196" s="6" t="s">
        <v>128</v>
      </c>
      <c r="J196" s="6" t="s">
        <v>128</v>
      </c>
      <c r="K196" s="6" t="s">
        <v>131</v>
      </c>
      <c r="L196" s="6" t="s">
        <v>128</v>
      </c>
      <c r="M196" s="6" t="s">
        <v>128</v>
      </c>
      <c r="N196" s="12" t="s">
        <v>128</v>
      </c>
      <c r="O196" s="9" t="s">
        <v>128</v>
      </c>
    </row>
    <row r="197" spans="1:15" x14ac:dyDescent="0.25">
      <c r="A197" s="14" t="s">
        <v>21</v>
      </c>
      <c r="B197" s="6">
        <v>0.28999999999999998</v>
      </c>
      <c r="C197" s="6">
        <v>0.16</v>
      </c>
      <c r="D197" s="6">
        <v>8.0799999999999997E-2</v>
      </c>
      <c r="E197" s="6" t="s">
        <v>131</v>
      </c>
      <c r="F197" s="6" t="s">
        <v>128</v>
      </c>
      <c r="G197" s="6" t="s">
        <v>128</v>
      </c>
      <c r="H197" s="6">
        <v>1.66</v>
      </c>
      <c r="I197" s="6">
        <v>0.59</v>
      </c>
      <c r="J197" s="6">
        <v>6.9599999999999995E-2</v>
      </c>
      <c r="K197" s="6" t="s">
        <v>131</v>
      </c>
      <c r="L197" s="6" t="s">
        <v>128</v>
      </c>
      <c r="M197" s="6" t="s">
        <v>128</v>
      </c>
      <c r="N197" s="12">
        <f t="shared" si="10"/>
        <v>0.97499999999999998</v>
      </c>
      <c r="O197" s="9">
        <f t="shared" si="11"/>
        <v>0.96873629022556995</v>
      </c>
    </row>
    <row r="198" spans="1:15" x14ac:dyDescent="0.25">
      <c r="A198" s="14" t="s">
        <v>22</v>
      </c>
      <c r="B198" s="6" t="s">
        <v>131</v>
      </c>
      <c r="C198" s="6" t="s">
        <v>128</v>
      </c>
      <c r="D198" s="6" t="s">
        <v>128</v>
      </c>
      <c r="E198" s="6">
        <v>9.3000000000000007</v>
      </c>
      <c r="F198" s="6">
        <v>2.0699999999999998</v>
      </c>
      <c r="G198" s="6">
        <v>2.3199999999999998</v>
      </c>
      <c r="H198" s="6">
        <v>1.91</v>
      </c>
      <c r="I198" s="6">
        <v>0.6</v>
      </c>
      <c r="J198" s="6">
        <v>1.06</v>
      </c>
      <c r="K198" s="6">
        <v>2.92</v>
      </c>
      <c r="L198" s="6">
        <v>0.8</v>
      </c>
      <c r="M198" s="6">
        <v>0.76700000000000002</v>
      </c>
      <c r="N198" s="12">
        <f t="shared" si="10"/>
        <v>4.71</v>
      </c>
      <c r="O198" s="9">
        <f t="shared" si="11"/>
        <v>4.007006363858185</v>
      </c>
    </row>
    <row r="199" spans="1:15" x14ac:dyDescent="0.25">
      <c r="A199" s="14" t="s">
        <v>23</v>
      </c>
      <c r="B199" s="6">
        <v>15.47</v>
      </c>
      <c r="C199" s="6">
        <v>5.28</v>
      </c>
      <c r="D199" s="6">
        <v>0.47399999999999998</v>
      </c>
      <c r="E199" s="6">
        <v>12.78</v>
      </c>
      <c r="F199" s="6">
        <v>4.46</v>
      </c>
      <c r="G199" s="6">
        <v>1.26</v>
      </c>
      <c r="H199" s="6">
        <v>2.27</v>
      </c>
      <c r="I199" s="6">
        <v>0.87</v>
      </c>
      <c r="J199" s="6">
        <v>0.53100000000000003</v>
      </c>
      <c r="K199" s="6">
        <v>0.61</v>
      </c>
      <c r="L199" s="6">
        <v>0.37</v>
      </c>
      <c r="M199" s="6">
        <v>0.44700000000000001</v>
      </c>
      <c r="N199" s="12">
        <f t="shared" si="10"/>
        <v>7.7824999999999998</v>
      </c>
      <c r="O199" s="9">
        <f t="shared" si="11"/>
        <v>7.4365107185202577</v>
      </c>
    </row>
    <row r="200" spans="1:15" x14ac:dyDescent="0.25">
      <c r="A200" s="14" t="s">
        <v>24</v>
      </c>
      <c r="B200" s="6">
        <v>3.66</v>
      </c>
      <c r="C200" s="6">
        <v>0.47</v>
      </c>
      <c r="D200" s="6">
        <v>7.0699999999999999E-2</v>
      </c>
      <c r="E200" s="6">
        <v>9.08</v>
      </c>
      <c r="F200" s="6">
        <v>0.84</v>
      </c>
      <c r="G200" s="6">
        <v>0.11899999999999999</v>
      </c>
      <c r="H200" s="6">
        <v>0.09</v>
      </c>
      <c r="I200" s="6">
        <v>3.5000000000000003E-2</v>
      </c>
      <c r="J200" s="6">
        <v>6.3200000000000006E-2</v>
      </c>
      <c r="K200" s="6" t="s">
        <v>131</v>
      </c>
      <c r="L200" s="6" t="s">
        <v>128</v>
      </c>
      <c r="M200" s="6" t="s">
        <v>128</v>
      </c>
      <c r="N200" s="12">
        <f t="shared" si="10"/>
        <v>4.2766666666666664</v>
      </c>
      <c r="O200" s="9">
        <f t="shared" si="11"/>
        <v>4.5266138926722403</v>
      </c>
    </row>
    <row r="201" spans="1:15" x14ac:dyDescent="0.25">
      <c r="A201" s="14" t="s">
        <v>25</v>
      </c>
      <c r="B201" s="6" t="s">
        <v>131</v>
      </c>
      <c r="C201" s="6" t="s">
        <v>128</v>
      </c>
      <c r="D201" s="6" t="s">
        <v>128</v>
      </c>
      <c r="E201" s="6">
        <v>3.73</v>
      </c>
      <c r="F201" s="6">
        <v>0.43</v>
      </c>
      <c r="G201" s="6">
        <v>0.123</v>
      </c>
      <c r="H201" s="6">
        <v>0.24099999999999999</v>
      </c>
      <c r="I201" s="6">
        <v>5.8000000000000003E-2</v>
      </c>
      <c r="J201" s="6">
        <v>8.5199999999999998E-2</v>
      </c>
      <c r="K201" s="6" t="s">
        <v>131</v>
      </c>
      <c r="L201" s="6" t="s">
        <v>128</v>
      </c>
      <c r="M201" s="6" t="s">
        <v>128</v>
      </c>
      <c r="N201" s="12">
        <f t="shared" si="10"/>
        <v>1.9855</v>
      </c>
      <c r="O201" s="9">
        <f t="shared" si="11"/>
        <v>2.4670955595598643</v>
      </c>
    </row>
    <row r="202" spans="1:15" x14ac:dyDescent="0.25">
      <c r="A202" s="14" t="s">
        <v>26</v>
      </c>
      <c r="B202" s="6">
        <v>0.33</v>
      </c>
      <c r="C202" s="6">
        <v>0.28000000000000003</v>
      </c>
      <c r="D202" s="6">
        <v>0.19</v>
      </c>
      <c r="E202" s="6" t="s">
        <v>131</v>
      </c>
      <c r="F202" s="6" t="s">
        <v>128</v>
      </c>
      <c r="G202" s="6" t="s">
        <v>128</v>
      </c>
      <c r="H202" s="6">
        <v>0.21</v>
      </c>
      <c r="I202" s="6">
        <v>0.09</v>
      </c>
      <c r="J202" s="6">
        <v>0</v>
      </c>
      <c r="K202" s="6" t="s">
        <v>131</v>
      </c>
      <c r="L202" s="6" t="s">
        <v>128</v>
      </c>
      <c r="M202" s="6" t="s">
        <v>128</v>
      </c>
      <c r="N202" s="12">
        <f t="shared" si="10"/>
        <v>0.27</v>
      </c>
      <c r="O202" s="9">
        <f t="shared" si="11"/>
        <v>8.485281374238561E-2</v>
      </c>
    </row>
    <row r="203" spans="1:15" x14ac:dyDescent="0.25">
      <c r="A203" s="14" t="s">
        <v>27</v>
      </c>
      <c r="B203" s="6" t="s">
        <v>131</v>
      </c>
      <c r="C203" s="6" t="s">
        <v>128</v>
      </c>
      <c r="D203" s="6" t="s">
        <v>128</v>
      </c>
      <c r="E203" s="6">
        <v>2.73</v>
      </c>
      <c r="F203" s="6">
        <v>0.6</v>
      </c>
      <c r="G203" s="6">
        <v>0.48199999999999998</v>
      </c>
      <c r="H203" s="6">
        <v>0.16600000000000001</v>
      </c>
      <c r="I203" s="6">
        <v>9.0999999999999998E-2</v>
      </c>
      <c r="J203" s="6">
        <v>0.14799999999999999</v>
      </c>
      <c r="K203" s="6" t="s">
        <v>131</v>
      </c>
      <c r="L203" s="6" t="s">
        <v>128</v>
      </c>
      <c r="M203" s="6" t="s">
        <v>128</v>
      </c>
      <c r="N203" s="12">
        <f t="shared" si="10"/>
        <v>1.448</v>
      </c>
      <c r="O203" s="9">
        <f t="shared" si="11"/>
        <v>1.8130217869623078</v>
      </c>
    </row>
    <row r="204" spans="1:15" x14ac:dyDescent="0.25">
      <c r="A204" s="14" t="s">
        <v>28</v>
      </c>
      <c r="B204" s="6" t="s">
        <v>131</v>
      </c>
      <c r="C204" s="6" t="s">
        <v>128</v>
      </c>
      <c r="D204" s="6" t="s">
        <v>128</v>
      </c>
      <c r="E204" s="6">
        <v>5.23</v>
      </c>
      <c r="F204" s="6">
        <v>2.0099999999999998</v>
      </c>
      <c r="G204" s="6">
        <v>0</v>
      </c>
      <c r="H204" s="6">
        <v>5.65</v>
      </c>
      <c r="I204" s="6">
        <v>2.19</v>
      </c>
      <c r="J204" s="6">
        <v>0.39200000000000002</v>
      </c>
      <c r="K204" s="6">
        <v>0.19</v>
      </c>
      <c r="L204" s="6">
        <v>0.17</v>
      </c>
      <c r="M204" s="6">
        <v>0.17299999999999999</v>
      </c>
      <c r="N204" s="12">
        <f t="shared" si="10"/>
        <v>3.69</v>
      </c>
      <c r="O204" s="9">
        <f t="shared" si="11"/>
        <v>3.0383548179894988</v>
      </c>
    </row>
    <row r="205" spans="1:15" x14ac:dyDescent="0.25">
      <c r="A205" s="14" t="s">
        <v>29</v>
      </c>
      <c r="B205" s="6" t="s">
        <v>131</v>
      </c>
      <c r="C205" s="6" t="s">
        <v>128</v>
      </c>
      <c r="D205" s="6" t="s">
        <v>128</v>
      </c>
      <c r="E205" s="6" t="s">
        <v>131</v>
      </c>
      <c r="F205" s="6" t="s">
        <v>128</v>
      </c>
      <c r="G205" s="6" t="s">
        <v>128</v>
      </c>
      <c r="H205" s="6" t="s">
        <v>131</v>
      </c>
      <c r="I205" s="6" t="s">
        <v>128</v>
      </c>
      <c r="J205" s="6" t="s">
        <v>128</v>
      </c>
      <c r="K205" s="6" t="s">
        <v>131</v>
      </c>
      <c r="L205" s="6" t="s">
        <v>128</v>
      </c>
      <c r="M205" s="6" t="s">
        <v>128</v>
      </c>
      <c r="N205" s="12" t="s">
        <v>128</v>
      </c>
      <c r="O205" s="9" t="s">
        <v>128</v>
      </c>
    </row>
    <row r="206" spans="1:15" x14ac:dyDescent="0.25">
      <c r="A206" s="14" t="s">
        <v>30</v>
      </c>
      <c r="B206" s="6" t="s">
        <v>131</v>
      </c>
      <c r="C206" s="6" t="s">
        <v>128</v>
      </c>
      <c r="D206" s="6" t="s">
        <v>128</v>
      </c>
      <c r="E206" s="6">
        <v>33.39</v>
      </c>
      <c r="F206" s="6">
        <v>21.88</v>
      </c>
      <c r="G206" s="6">
        <v>0.92200000000000004</v>
      </c>
      <c r="H206" s="6">
        <v>2.4900000000000002</v>
      </c>
      <c r="I206" s="6">
        <v>1.72</v>
      </c>
      <c r="J206" s="6">
        <v>0.376</v>
      </c>
      <c r="K206" s="6">
        <v>0.35</v>
      </c>
      <c r="L206" s="6">
        <v>0.32</v>
      </c>
      <c r="M206" s="6">
        <v>0.312</v>
      </c>
      <c r="N206" s="12">
        <f t="shared" si="10"/>
        <v>12.076666666666668</v>
      </c>
      <c r="O206" s="9">
        <f t="shared" si="11"/>
        <v>18.48887593482452</v>
      </c>
    </row>
    <row r="207" spans="1:15" x14ac:dyDescent="0.25">
      <c r="A207" s="14" t="s">
        <v>31</v>
      </c>
      <c r="B207" s="6">
        <v>0.64</v>
      </c>
      <c r="C207" s="6">
        <v>0.48</v>
      </c>
      <c r="D207" s="6">
        <v>0.218</v>
      </c>
      <c r="E207" s="6">
        <v>46.22</v>
      </c>
      <c r="F207" s="6">
        <v>28.63</v>
      </c>
      <c r="G207" s="6">
        <v>0.70399999999999996</v>
      </c>
      <c r="H207" s="6">
        <v>12.5</v>
      </c>
      <c r="I207" s="6">
        <v>8.1</v>
      </c>
      <c r="J207" s="6">
        <v>0.27400000000000002</v>
      </c>
      <c r="K207" s="6">
        <v>0.5</v>
      </c>
      <c r="L207" s="6">
        <v>0.38</v>
      </c>
      <c r="M207" s="6">
        <v>0.251</v>
      </c>
      <c r="N207" s="12">
        <f t="shared" si="10"/>
        <v>14.965</v>
      </c>
      <c r="O207" s="9">
        <f t="shared" si="11"/>
        <v>21.582346953007679</v>
      </c>
    </row>
    <row r="208" spans="1:15" x14ac:dyDescent="0.25">
      <c r="A208" s="14" t="s">
        <v>32</v>
      </c>
      <c r="B208" s="6">
        <v>0.51</v>
      </c>
      <c r="C208" s="6">
        <v>0.32</v>
      </c>
      <c r="D208" s="6">
        <v>0.20399999999999999</v>
      </c>
      <c r="E208" s="6" t="s">
        <v>131</v>
      </c>
      <c r="F208" s="6" t="s">
        <v>128</v>
      </c>
      <c r="G208" s="6" t="s">
        <v>128</v>
      </c>
      <c r="H208" s="6" t="s">
        <v>131</v>
      </c>
      <c r="I208" s="6" t="s">
        <v>128</v>
      </c>
      <c r="J208" s="6" t="s">
        <v>128</v>
      </c>
      <c r="K208" s="6">
        <v>0.17</v>
      </c>
      <c r="L208" s="6">
        <v>0.12</v>
      </c>
      <c r="M208" s="6">
        <v>0.123</v>
      </c>
      <c r="N208" s="12">
        <f t="shared" si="10"/>
        <v>0.34</v>
      </c>
      <c r="O208" s="9">
        <f t="shared" si="11"/>
        <v>0.24041630560342603</v>
      </c>
    </row>
    <row r="209" spans="1:18" ht="13.8" thickBot="1" x14ac:dyDescent="0.3">
      <c r="A209" s="15" t="s">
        <v>33</v>
      </c>
      <c r="B209" s="7" t="s">
        <v>131</v>
      </c>
      <c r="C209" s="7" t="s">
        <v>128</v>
      </c>
      <c r="D209" s="7" t="s">
        <v>128</v>
      </c>
      <c r="E209" s="7" t="s">
        <v>131</v>
      </c>
      <c r="F209" s="7" t="s">
        <v>128</v>
      </c>
      <c r="G209" s="7" t="s">
        <v>128</v>
      </c>
      <c r="H209" s="7">
        <v>13.19</v>
      </c>
      <c r="I209" s="7">
        <v>6.19</v>
      </c>
      <c r="J209" s="7">
        <v>0.17699999999999999</v>
      </c>
      <c r="K209" s="7" t="s">
        <v>131</v>
      </c>
      <c r="L209" s="7" t="s">
        <v>128</v>
      </c>
      <c r="M209" s="7" t="s">
        <v>128</v>
      </c>
      <c r="N209" s="13">
        <f t="shared" si="10"/>
        <v>13.19</v>
      </c>
      <c r="O209" s="10" t="e">
        <f t="shared" si="11"/>
        <v>#DIV/0!</v>
      </c>
    </row>
    <row r="210" spans="1:18" ht="13.8" thickBot="1" x14ac:dyDescent="0.3"/>
    <row r="211" spans="1:18" x14ac:dyDescent="0.25">
      <c r="A211" s="11"/>
      <c r="B211" s="3" t="s">
        <v>74</v>
      </c>
      <c r="C211" s="3" t="s">
        <v>0</v>
      </c>
      <c r="D211" s="3" t="s">
        <v>129</v>
      </c>
      <c r="E211" s="3" t="s">
        <v>73</v>
      </c>
      <c r="F211" s="3" t="s">
        <v>0</v>
      </c>
      <c r="G211" s="3" t="s">
        <v>129</v>
      </c>
      <c r="H211" s="3" t="s">
        <v>75</v>
      </c>
      <c r="I211" s="3" t="s">
        <v>0</v>
      </c>
      <c r="J211" s="3" t="s">
        <v>129</v>
      </c>
      <c r="K211" s="3" t="s">
        <v>76</v>
      </c>
      <c r="L211" s="3" t="s">
        <v>0</v>
      </c>
      <c r="M211" s="3" t="s">
        <v>129</v>
      </c>
      <c r="N211" s="3" t="s">
        <v>77</v>
      </c>
      <c r="O211" s="3" t="s">
        <v>0</v>
      </c>
      <c r="P211" s="3" t="s">
        <v>129</v>
      </c>
      <c r="Q211" s="11" t="s">
        <v>132</v>
      </c>
      <c r="R211" s="8" t="s">
        <v>133</v>
      </c>
    </row>
    <row r="212" spans="1:18" x14ac:dyDescent="0.25">
      <c r="A212" s="14" t="s">
        <v>1</v>
      </c>
      <c r="B212" s="4">
        <v>958.61</v>
      </c>
      <c r="C212" s="4">
        <v>47.79</v>
      </c>
      <c r="D212" s="4">
        <v>0.94799999999999995</v>
      </c>
      <c r="E212" s="4">
        <v>1027.6600000000001</v>
      </c>
      <c r="F212" s="4">
        <v>51.91</v>
      </c>
      <c r="G212" s="4">
        <v>0.73899999999999999</v>
      </c>
      <c r="H212" s="4">
        <v>506.56</v>
      </c>
      <c r="I212" s="4">
        <v>26.39</v>
      </c>
      <c r="J212" s="4">
        <v>1.06</v>
      </c>
      <c r="K212" s="4">
        <v>648.26</v>
      </c>
      <c r="L212" s="4">
        <v>34.25</v>
      </c>
      <c r="M212" s="4">
        <v>0.84699999999999998</v>
      </c>
      <c r="N212" s="4">
        <v>540.66</v>
      </c>
      <c r="O212" s="4">
        <v>28.94</v>
      </c>
      <c r="P212" s="4">
        <v>0.92500000000000004</v>
      </c>
      <c r="Q212" s="12">
        <f>AVERAGE(B212,E212,H212,K212,N212)</f>
        <v>736.35</v>
      </c>
      <c r="R212" s="9">
        <f>STDEV(B212,E212,H212,K212,N212)</f>
        <v>241.41193632461531</v>
      </c>
    </row>
    <row r="213" spans="1:18" x14ac:dyDescent="0.25">
      <c r="A213" s="14" t="s">
        <v>2</v>
      </c>
      <c r="B213" s="4">
        <v>3301.02</v>
      </c>
      <c r="C213" s="4">
        <v>206.89</v>
      </c>
      <c r="D213" s="4">
        <v>1.55</v>
      </c>
      <c r="E213" s="4">
        <v>3693.69</v>
      </c>
      <c r="F213" s="4">
        <v>235.27</v>
      </c>
      <c r="G213" s="4">
        <v>1.25</v>
      </c>
      <c r="H213" s="4">
        <v>3458.35</v>
      </c>
      <c r="I213" s="4">
        <v>227.6</v>
      </c>
      <c r="J213" s="4">
        <v>1.73</v>
      </c>
      <c r="K213" s="4">
        <v>3773.82</v>
      </c>
      <c r="L213" s="4">
        <v>252.44</v>
      </c>
      <c r="M213" s="4">
        <v>1.38</v>
      </c>
      <c r="N213" s="4">
        <v>3489.28</v>
      </c>
      <c r="O213" s="4">
        <v>237.16</v>
      </c>
      <c r="P213" s="4">
        <v>1.56</v>
      </c>
      <c r="Q213" s="12">
        <f t="shared" ref="Q213:Q244" si="12">AVERAGE(B213,E213,H213,K213,N213)</f>
        <v>3543.232</v>
      </c>
      <c r="R213" s="9">
        <f t="shared" ref="R213:R244" si="13">STDEV(B213,E213,H213,K213,N213)</f>
        <v>190.1255247724514</v>
      </c>
    </row>
    <row r="214" spans="1:18" x14ac:dyDescent="0.25">
      <c r="A214" s="14" t="s">
        <v>3</v>
      </c>
      <c r="B214" s="4">
        <v>1474.06</v>
      </c>
      <c r="C214" s="4">
        <v>151.05000000000001</v>
      </c>
      <c r="D214" s="4">
        <v>305.49</v>
      </c>
      <c r="E214" s="4">
        <v>3343.81</v>
      </c>
      <c r="F214" s="4">
        <v>231.44</v>
      </c>
      <c r="G214" s="4">
        <v>240.64</v>
      </c>
      <c r="H214" s="4">
        <v>1835.73</v>
      </c>
      <c r="I214" s="4">
        <v>180.23</v>
      </c>
      <c r="J214" s="4">
        <v>328.81</v>
      </c>
      <c r="K214" s="4">
        <v>861.85</v>
      </c>
      <c r="L214" s="4">
        <v>138.71</v>
      </c>
      <c r="M214" s="4">
        <v>269.94</v>
      </c>
      <c r="N214" s="4">
        <v>1846.87</v>
      </c>
      <c r="O214" s="4">
        <v>175.09</v>
      </c>
      <c r="P214" s="4">
        <v>306.36</v>
      </c>
      <c r="Q214" s="12">
        <f t="shared" si="12"/>
        <v>1872.4639999999999</v>
      </c>
      <c r="R214" s="9">
        <f t="shared" si="13"/>
        <v>914.73082044938246</v>
      </c>
    </row>
    <row r="215" spans="1:18" x14ac:dyDescent="0.25">
      <c r="A215" s="14" t="s">
        <v>4</v>
      </c>
      <c r="B215" s="4" t="s">
        <v>131</v>
      </c>
      <c r="C215" s="4" t="s">
        <v>128</v>
      </c>
      <c r="D215" s="4" t="s">
        <v>128</v>
      </c>
      <c r="E215" s="4" t="s">
        <v>131</v>
      </c>
      <c r="F215" s="4" t="s">
        <v>128</v>
      </c>
      <c r="G215" s="4" t="s">
        <v>128</v>
      </c>
      <c r="H215" s="4" t="s">
        <v>131</v>
      </c>
      <c r="I215" s="4">
        <v>1.3</v>
      </c>
      <c r="J215" s="4">
        <v>3.2</v>
      </c>
      <c r="K215" s="4" t="s">
        <v>131</v>
      </c>
      <c r="L215" s="4" t="s">
        <v>128</v>
      </c>
      <c r="M215" s="4" t="s">
        <v>128</v>
      </c>
      <c r="N215" s="4" t="s">
        <v>131</v>
      </c>
      <c r="O215" s="4" t="s">
        <v>128</v>
      </c>
      <c r="P215" s="4" t="s">
        <v>128</v>
      </c>
      <c r="Q215" s="12" t="s">
        <v>128</v>
      </c>
      <c r="R215" s="9" t="s">
        <v>128</v>
      </c>
    </row>
    <row r="216" spans="1:18" x14ac:dyDescent="0.25">
      <c r="A216" s="14" t="s">
        <v>5</v>
      </c>
      <c r="B216" s="4">
        <v>2800.43</v>
      </c>
      <c r="C216" s="4">
        <v>115.23</v>
      </c>
      <c r="D216" s="4">
        <v>5.69</v>
      </c>
      <c r="E216" s="4">
        <v>2313.96</v>
      </c>
      <c r="F216" s="4">
        <v>95.83</v>
      </c>
      <c r="G216" s="4">
        <v>4.96</v>
      </c>
      <c r="H216" s="4">
        <v>1344.57</v>
      </c>
      <c r="I216" s="4">
        <v>58.07</v>
      </c>
      <c r="J216" s="4">
        <v>6.79</v>
      </c>
      <c r="K216" s="4">
        <v>1261.6500000000001</v>
      </c>
      <c r="L216" s="4">
        <v>55.73</v>
      </c>
      <c r="M216" s="4">
        <v>5.63</v>
      </c>
      <c r="N216" s="4">
        <v>1711.4</v>
      </c>
      <c r="O216" s="4">
        <v>73.78</v>
      </c>
      <c r="P216" s="4">
        <v>6.35</v>
      </c>
      <c r="Q216" s="12">
        <f t="shared" si="12"/>
        <v>1886.4019999999996</v>
      </c>
      <c r="R216" s="9">
        <f t="shared" si="13"/>
        <v>658.1746929729228</v>
      </c>
    </row>
    <row r="217" spans="1:18" x14ac:dyDescent="0.25">
      <c r="A217" s="14" t="s">
        <v>6</v>
      </c>
      <c r="B217" s="4">
        <v>1680.54</v>
      </c>
      <c r="C217" s="4">
        <v>57.09</v>
      </c>
      <c r="D217" s="4">
        <v>0.34799999999999998</v>
      </c>
      <c r="E217" s="4">
        <v>1854.35</v>
      </c>
      <c r="F217" s="4">
        <v>63.08</v>
      </c>
      <c r="G217" s="4">
        <v>0.317</v>
      </c>
      <c r="H217" s="4">
        <v>1386.1</v>
      </c>
      <c r="I217" s="4">
        <v>47.4</v>
      </c>
      <c r="J217" s="4">
        <v>0.41499999999999998</v>
      </c>
      <c r="K217" s="4">
        <v>1386.18</v>
      </c>
      <c r="L217" s="4">
        <v>47.53</v>
      </c>
      <c r="M217" s="4">
        <v>0.308</v>
      </c>
      <c r="N217" s="4">
        <v>1516.04</v>
      </c>
      <c r="O217" s="4">
        <v>52</v>
      </c>
      <c r="P217" s="4">
        <v>0.41199999999999998</v>
      </c>
      <c r="Q217" s="12">
        <f t="shared" si="12"/>
        <v>1564.6420000000001</v>
      </c>
      <c r="R217" s="9">
        <f t="shared" si="13"/>
        <v>202.14546574187719</v>
      </c>
    </row>
    <row r="218" spans="1:18" x14ac:dyDescent="0.25">
      <c r="A218" s="14" t="s">
        <v>7</v>
      </c>
      <c r="B218" s="4">
        <v>9.64</v>
      </c>
      <c r="C218" s="4">
        <v>3.26</v>
      </c>
      <c r="D218" s="4">
        <v>8.09</v>
      </c>
      <c r="E218" s="4">
        <v>17.68</v>
      </c>
      <c r="F218" s="4">
        <v>2.68</v>
      </c>
      <c r="G218" s="4">
        <v>5.97</v>
      </c>
      <c r="H218" s="4">
        <v>19.91</v>
      </c>
      <c r="I218" s="4">
        <v>3.66</v>
      </c>
      <c r="J218" s="4">
        <v>7.99</v>
      </c>
      <c r="K218" s="4">
        <v>22.63</v>
      </c>
      <c r="L218" s="4">
        <v>3.54</v>
      </c>
      <c r="M218" s="4">
        <v>6.25</v>
      </c>
      <c r="N218" s="4">
        <v>15.73</v>
      </c>
      <c r="O218" s="4">
        <v>3.25</v>
      </c>
      <c r="P218" s="4">
        <v>7.32</v>
      </c>
      <c r="Q218" s="12">
        <f t="shared" si="12"/>
        <v>17.118000000000002</v>
      </c>
      <c r="R218" s="9">
        <f t="shared" si="13"/>
        <v>4.9076542257987139</v>
      </c>
    </row>
    <row r="219" spans="1:18" x14ac:dyDescent="0.25">
      <c r="A219" s="14" t="s">
        <v>8</v>
      </c>
      <c r="B219" s="4">
        <v>533.16</v>
      </c>
      <c r="C219" s="4">
        <v>17.95</v>
      </c>
      <c r="D219" s="4">
        <v>1.2</v>
      </c>
      <c r="E219" s="4">
        <v>556.76</v>
      </c>
      <c r="F219" s="4">
        <v>18.739999999999998</v>
      </c>
      <c r="G219" s="4">
        <v>0.98199999999999998</v>
      </c>
      <c r="H219" s="4">
        <v>334.31</v>
      </c>
      <c r="I219" s="4">
        <v>11.37</v>
      </c>
      <c r="J219" s="4">
        <v>1.27</v>
      </c>
      <c r="K219" s="4">
        <v>335.63</v>
      </c>
      <c r="L219" s="4">
        <v>11.47</v>
      </c>
      <c r="M219" s="4">
        <v>1.04</v>
      </c>
      <c r="N219" s="4">
        <v>484.81</v>
      </c>
      <c r="O219" s="4">
        <v>16.440000000000001</v>
      </c>
      <c r="P219" s="4">
        <v>1.18</v>
      </c>
      <c r="Q219" s="12">
        <f t="shared" si="12"/>
        <v>448.93400000000003</v>
      </c>
      <c r="R219" s="9">
        <f t="shared" si="13"/>
        <v>107.21941349401237</v>
      </c>
    </row>
    <row r="220" spans="1:18" x14ac:dyDescent="0.25">
      <c r="A220" s="14" t="s">
        <v>9</v>
      </c>
      <c r="B220" s="4">
        <v>82.27</v>
      </c>
      <c r="C220" s="4">
        <v>4.3099999999999996</v>
      </c>
      <c r="D220" s="4">
        <v>0.19400000000000001</v>
      </c>
      <c r="E220" s="4">
        <v>90.57</v>
      </c>
      <c r="F220" s="4">
        <v>4.8</v>
      </c>
      <c r="G220" s="4">
        <v>0.189</v>
      </c>
      <c r="H220" s="4">
        <v>65.28</v>
      </c>
      <c r="I220" s="4">
        <v>3.61</v>
      </c>
      <c r="J220" s="4">
        <v>0.26300000000000001</v>
      </c>
      <c r="K220" s="4">
        <v>77.760000000000005</v>
      </c>
      <c r="L220" s="4">
        <v>4.37</v>
      </c>
      <c r="M220" s="4">
        <v>0.35599999999999998</v>
      </c>
      <c r="N220" s="4">
        <v>76.33</v>
      </c>
      <c r="O220" s="4">
        <v>4.3</v>
      </c>
      <c r="P220" s="4">
        <v>0.32500000000000001</v>
      </c>
      <c r="Q220" s="12">
        <f t="shared" si="12"/>
        <v>78.441999999999993</v>
      </c>
      <c r="R220" s="9">
        <f t="shared" si="13"/>
        <v>9.2182682755493506</v>
      </c>
    </row>
    <row r="221" spans="1:18" x14ac:dyDescent="0.25">
      <c r="A221" s="14" t="s">
        <v>10</v>
      </c>
      <c r="B221" s="4">
        <v>106.73</v>
      </c>
      <c r="C221" s="4">
        <v>34.869999999999997</v>
      </c>
      <c r="D221" s="4">
        <v>1.41</v>
      </c>
      <c r="E221" s="4">
        <v>90.66</v>
      </c>
      <c r="F221" s="4">
        <v>30.31</v>
      </c>
      <c r="G221" s="4">
        <v>1.1000000000000001</v>
      </c>
      <c r="H221" s="4">
        <v>73.81</v>
      </c>
      <c r="I221" s="4">
        <v>25.85</v>
      </c>
      <c r="J221" s="4">
        <v>1.7</v>
      </c>
      <c r="K221" s="4">
        <v>112.5</v>
      </c>
      <c r="L221" s="4">
        <v>40.26</v>
      </c>
      <c r="M221" s="4">
        <v>1.1599999999999999</v>
      </c>
      <c r="N221" s="4">
        <v>72.36</v>
      </c>
      <c r="O221" s="4">
        <v>26.49</v>
      </c>
      <c r="P221" s="4">
        <v>2.94</v>
      </c>
      <c r="Q221" s="12">
        <f t="shared" si="12"/>
        <v>91.212000000000003</v>
      </c>
      <c r="R221" s="9">
        <f t="shared" si="13"/>
        <v>18.388307970011834</v>
      </c>
    </row>
    <row r="222" spans="1:18" x14ac:dyDescent="0.25">
      <c r="A222" s="14" t="s">
        <v>11</v>
      </c>
      <c r="B222" s="4">
        <v>8.35</v>
      </c>
      <c r="C222" s="4">
        <v>0.96</v>
      </c>
      <c r="D222" s="4">
        <v>1.92</v>
      </c>
      <c r="E222" s="4" t="s">
        <v>131</v>
      </c>
      <c r="F222" s="4" t="s">
        <v>128</v>
      </c>
      <c r="G222" s="4" t="s">
        <v>128</v>
      </c>
      <c r="H222" s="4">
        <v>119.62</v>
      </c>
      <c r="I222" s="4">
        <v>5.93</v>
      </c>
      <c r="J222" s="4">
        <v>2.36</v>
      </c>
      <c r="K222" s="4">
        <v>16.850000000000001</v>
      </c>
      <c r="L222" s="4">
        <v>1.51</v>
      </c>
      <c r="M222" s="4">
        <v>1.96</v>
      </c>
      <c r="N222" s="4" t="s">
        <v>131</v>
      </c>
      <c r="O222" s="4">
        <v>1.83</v>
      </c>
      <c r="P222" s="4">
        <v>4.4800000000000004</v>
      </c>
      <c r="Q222" s="12">
        <f t="shared" si="12"/>
        <v>48.273333333333333</v>
      </c>
      <c r="R222" s="9">
        <f t="shared" si="13"/>
        <v>61.934018385159973</v>
      </c>
    </row>
    <row r="223" spans="1:18" x14ac:dyDescent="0.25">
      <c r="A223" s="14" t="s">
        <v>12</v>
      </c>
      <c r="B223" s="4">
        <v>634.78</v>
      </c>
      <c r="C223" s="4">
        <v>394.04</v>
      </c>
      <c r="D223" s="4">
        <v>4.67</v>
      </c>
      <c r="E223" s="4">
        <v>226.15</v>
      </c>
      <c r="F223" s="4">
        <v>146.25</v>
      </c>
      <c r="G223" s="4">
        <v>3.94</v>
      </c>
      <c r="H223" s="4">
        <v>687.06</v>
      </c>
      <c r="I223" s="4">
        <v>483.21</v>
      </c>
      <c r="J223" s="4">
        <v>22.75</v>
      </c>
      <c r="K223" s="4">
        <v>214.96</v>
      </c>
      <c r="L223" s="4">
        <v>157.9</v>
      </c>
      <c r="M223" s="4">
        <v>4.3499999999999996</v>
      </c>
      <c r="N223" s="4">
        <v>2968.5</v>
      </c>
      <c r="O223" s="4">
        <v>2277.2800000000002</v>
      </c>
      <c r="P223" s="4">
        <v>13.18</v>
      </c>
      <c r="Q223" s="12">
        <f t="shared" si="12"/>
        <v>946.29</v>
      </c>
      <c r="R223" s="9">
        <f t="shared" si="13"/>
        <v>1151.848204582531</v>
      </c>
    </row>
    <row r="224" spans="1:18" x14ac:dyDescent="0.25">
      <c r="A224" s="14" t="s">
        <v>13</v>
      </c>
      <c r="B224" s="4">
        <v>51.26</v>
      </c>
      <c r="C224" s="4">
        <v>2.58</v>
      </c>
      <c r="D224" s="4">
        <v>0.35299999999999998</v>
      </c>
      <c r="E224" s="4">
        <v>60.07</v>
      </c>
      <c r="F224" s="4">
        <v>3.01</v>
      </c>
      <c r="G224" s="4">
        <v>0.26100000000000001</v>
      </c>
      <c r="H224" s="4">
        <v>54.89</v>
      </c>
      <c r="I224" s="4">
        <v>2.9</v>
      </c>
      <c r="J224" s="4">
        <v>0.32700000000000001</v>
      </c>
      <c r="K224" s="4">
        <v>50.74</v>
      </c>
      <c r="L224" s="4">
        <v>2.78</v>
      </c>
      <c r="M224" s="4">
        <v>0.30199999999999999</v>
      </c>
      <c r="N224" s="4">
        <v>47.63</v>
      </c>
      <c r="O224" s="4">
        <v>2.57</v>
      </c>
      <c r="P224" s="4">
        <v>0.33</v>
      </c>
      <c r="Q224" s="12">
        <f t="shared" si="12"/>
        <v>52.918000000000006</v>
      </c>
      <c r="R224" s="9">
        <f t="shared" si="13"/>
        <v>4.7564556131640705</v>
      </c>
    </row>
    <row r="225" spans="1:18" x14ac:dyDescent="0.25">
      <c r="A225" s="14" t="s">
        <v>14</v>
      </c>
      <c r="B225" s="4" t="s">
        <v>131</v>
      </c>
      <c r="C225" s="4" t="s">
        <v>128</v>
      </c>
      <c r="D225" s="4" t="s">
        <v>128</v>
      </c>
      <c r="E225" s="4">
        <v>15.94</v>
      </c>
      <c r="F225" s="4">
        <v>2.5</v>
      </c>
      <c r="G225" s="4">
        <v>5.24</v>
      </c>
      <c r="H225" s="4" t="s">
        <v>131</v>
      </c>
      <c r="I225" s="4" t="s">
        <v>128</v>
      </c>
      <c r="J225" s="4" t="s">
        <v>128</v>
      </c>
      <c r="K225" s="4">
        <v>15.71</v>
      </c>
      <c r="L225" s="4">
        <v>3.1</v>
      </c>
      <c r="M225" s="4">
        <v>5.72</v>
      </c>
      <c r="N225" s="4" t="s">
        <v>131</v>
      </c>
      <c r="O225" s="4" t="s">
        <v>128</v>
      </c>
      <c r="P225" s="4" t="s">
        <v>128</v>
      </c>
      <c r="Q225" s="12">
        <f t="shared" si="12"/>
        <v>15.824999999999999</v>
      </c>
      <c r="R225" s="9">
        <f t="shared" si="13"/>
        <v>0.16263455967290497</v>
      </c>
    </row>
    <row r="226" spans="1:18" x14ac:dyDescent="0.25">
      <c r="A226" s="14" t="s">
        <v>15</v>
      </c>
      <c r="B226" s="4" t="s">
        <v>131</v>
      </c>
      <c r="C226" s="4" t="s">
        <v>128</v>
      </c>
      <c r="D226" s="4" t="s">
        <v>128</v>
      </c>
      <c r="E226" s="4" t="s">
        <v>131</v>
      </c>
      <c r="F226" s="4" t="s">
        <v>128</v>
      </c>
      <c r="G226" s="4" t="s">
        <v>128</v>
      </c>
      <c r="H226" s="4" t="s">
        <v>131</v>
      </c>
      <c r="I226" s="4" t="s">
        <v>128</v>
      </c>
      <c r="J226" s="4" t="s">
        <v>128</v>
      </c>
      <c r="K226" s="4" t="s">
        <v>131</v>
      </c>
      <c r="L226" s="4" t="s">
        <v>128</v>
      </c>
      <c r="M226" s="4" t="s">
        <v>128</v>
      </c>
      <c r="N226" s="4">
        <v>0.214</v>
      </c>
      <c r="O226" s="4">
        <v>7.4999999999999997E-2</v>
      </c>
      <c r="P226" s="4">
        <v>0.14499999999999999</v>
      </c>
      <c r="Q226" s="12">
        <f t="shared" si="12"/>
        <v>0.214</v>
      </c>
      <c r="R226" s="9" t="s">
        <v>128</v>
      </c>
    </row>
    <row r="227" spans="1:18" x14ac:dyDescent="0.25">
      <c r="A227" s="14" t="s">
        <v>16</v>
      </c>
      <c r="B227" s="4">
        <v>0.28000000000000003</v>
      </c>
      <c r="C227" s="4">
        <v>0.11</v>
      </c>
      <c r="D227" s="4">
        <v>0.215</v>
      </c>
      <c r="E227" s="4" t="s">
        <v>131</v>
      </c>
      <c r="F227" s="4" t="s">
        <v>128</v>
      </c>
      <c r="G227" s="4" t="s">
        <v>128</v>
      </c>
      <c r="H227" s="4">
        <v>0.17100000000000001</v>
      </c>
      <c r="I227" s="4">
        <v>6.5000000000000002E-2</v>
      </c>
      <c r="J227" s="4">
        <v>0</v>
      </c>
      <c r="K227" s="4" t="s">
        <v>131</v>
      </c>
      <c r="L227" s="4" t="s">
        <v>128</v>
      </c>
      <c r="M227" s="4" t="s">
        <v>128</v>
      </c>
      <c r="N227" s="4" t="s">
        <v>131</v>
      </c>
      <c r="O227" s="4" t="s">
        <v>128</v>
      </c>
      <c r="P227" s="4" t="s">
        <v>128</v>
      </c>
      <c r="Q227" s="12">
        <f t="shared" si="12"/>
        <v>0.22550000000000003</v>
      </c>
      <c r="R227" s="9">
        <f t="shared" si="13"/>
        <v>7.7074639149333601E-2</v>
      </c>
    </row>
    <row r="228" spans="1:18" x14ac:dyDescent="0.25">
      <c r="A228" s="14" t="s">
        <v>17</v>
      </c>
      <c r="B228" s="4">
        <v>2.15</v>
      </c>
      <c r="C228" s="4">
        <v>0.18</v>
      </c>
      <c r="D228" s="4">
        <v>6.6500000000000004E-2</v>
      </c>
      <c r="E228" s="4" t="s">
        <v>131</v>
      </c>
      <c r="F228" s="4" t="s">
        <v>128</v>
      </c>
      <c r="G228" s="4" t="s">
        <v>128</v>
      </c>
      <c r="H228" s="4">
        <v>2.5099999999999998</v>
      </c>
      <c r="I228" s="4">
        <v>0.22</v>
      </c>
      <c r="J228" s="4">
        <v>0.106</v>
      </c>
      <c r="K228" s="4">
        <v>3.03</v>
      </c>
      <c r="L228" s="4">
        <v>0.28000000000000003</v>
      </c>
      <c r="M228" s="4">
        <v>8.1799999999999998E-2</v>
      </c>
      <c r="N228" s="4">
        <v>1.06</v>
      </c>
      <c r="O228" s="4">
        <v>0.12</v>
      </c>
      <c r="P228" s="4">
        <v>6.4299999999999996E-2</v>
      </c>
      <c r="Q228" s="12">
        <f t="shared" si="12"/>
        <v>2.1875</v>
      </c>
      <c r="R228" s="9">
        <f t="shared" si="13"/>
        <v>0.83396142996343992</v>
      </c>
    </row>
    <row r="229" spans="1:18" x14ac:dyDescent="0.25">
      <c r="A229" s="14" t="s">
        <v>18</v>
      </c>
      <c r="B229" s="4">
        <v>1.94</v>
      </c>
      <c r="C229" s="4">
        <v>0.3</v>
      </c>
      <c r="D229" s="4">
        <v>0.32600000000000001</v>
      </c>
      <c r="E229" s="4">
        <v>7.4</v>
      </c>
      <c r="F229" s="4">
        <v>0.64</v>
      </c>
      <c r="G229" s="4">
        <v>0.39800000000000002</v>
      </c>
      <c r="H229" s="4">
        <v>160.18</v>
      </c>
      <c r="I229" s="4">
        <v>9.76</v>
      </c>
      <c r="J229" s="4">
        <v>0.59899999999999998</v>
      </c>
      <c r="K229" s="4">
        <v>68.02</v>
      </c>
      <c r="L229" s="4">
        <v>4.54</v>
      </c>
      <c r="M229" s="4">
        <v>0.43099999999999999</v>
      </c>
      <c r="N229" s="4" t="s">
        <v>131</v>
      </c>
      <c r="O229" s="4" t="s">
        <v>128</v>
      </c>
      <c r="P229" s="4" t="s">
        <v>128</v>
      </c>
      <c r="Q229" s="12">
        <f t="shared" si="12"/>
        <v>59.385000000000005</v>
      </c>
      <c r="R229" s="9">
        <f t="shared" si="13"/>
        <v>73.567573246188658</v>
      </c>
    </row>
    <row r="230" spans="1:18" x14ac:dyDescent="0.25">
      <c r="A230" s="14" t="s">
        <v>19</v>
      </c>
      <c r="B230" s="4">
        <v>2.37</v>
      </c>
      <c r="C230" s="4">
        <v>0.22</v>
      </c>
      <c r="D230" s="4">
        <v>0.31</v>
      </c>
      <c r="E230" s="4" t="s">
        <v>131</v>
      </c>
      <c r="F230" s="4" t="s">
        <v>128</v>
      </c>
      <c r="G230" s="4" t="s">
        <v>128</v>
      </c>
      <c r="H230" s="4">
        <v>0.6</v>
      </c>
      <c r="I230" s="4">
        <v>0.1</v>
      </c>
      <c r="J230" s="4">
        <v>6.7799999999999999E-2</v>
      </c>
      <c r="K230" s="4">
        <v>1.4</v>
      </c>
      <c r="L230" s="4">
        <v>0.2</v>
      </c>
      <c r="M230" s="4">
        <v>0.19600000000000001</v>
      </c>
      <c r="N230" s="4" t="s">
        <v>131</v>
      </c>
      <c r="O230" s="4" t="s">
        <v>128</v>
      </c>
      <c r="P230" s="4" t="s">
        <v>128</v>
      </c>
      <c r="Q230" s="12">
        <f t="shared" si="12"/>
        <v>1.4566666666666668</v>
      </c>
      <c r="R230" s="9">
        <f t="shared" si="13"/>
        <v>0.88635959595038694</v>
      </c>
    </row>
    <row r="231" spans="1:18" x14ac:dyDescent="0.25">
      <c r="A231" s="14" t="s">
        <v>20</v>
      </c>
      <c r="B231" s="4">
        <v>19.27</v>
      </c>
      <c r="C231" s="4">
        <v>2.61</v>
      </c>
      <c r="D231" s="4">
        <v>4.57</v>
      </c>
      <c r="E231" s="4">
        <v>9.49</v>
      </c>
      <c r="F231" s="4">
        <v>1.5</v>
      </c>
      <c r="G231" s="4">
        <v>2.4700000000000002</v>
      </c>
      <c r="H231" s="4" t="s">
        <v>131</v>
      </c>
      <c r="I231" s="4" t="s">
        <v>128</v>
      </c>
      <c r="J231" s="4" t="s">
        <v>128</v>
      </c>
      <c r="K231" s="4">
        <v>6.3</v>
      </c>
      <c r="L231" s="4">
        <v>2.11</v>
      </c>
      <c r="M231" s="4">
        <v>3.56</v>
      </c>
      <c r="N231" s="4" t="s">
        <v>131</v>
      </c>
      <c r="O231" s="4" t="s">
        <v>128</v>
      </c>
      <c r="P231" s="4" t="s">
        <v>128</v>
      </c>
      <c r="Q231" s="12">
        <f t="shared" si="12"/>
        <v>11.686666666666666</v>
      </c>
      <c r="R231" s="9">
        <f t="shared" si="13"/>
        <v>6.7582714752615116</v>
      </c>
    </row>
    <row r="232" spans="1:18" x14ac:dyDescent="0.25">
      <c r="A232" s="14" t="s">
        <v>21</v>
      </c>
      <c r="B232" s="4">
        <v>0.13800000000000001</v>
      </c>
      <c r="C232" s="4">
        <v>3.5999999999999997E-2</v>
      </c>
      <c r="D232" s="4">
        <v>6.59E-2</v>
      </c>
      <c r="E232" s="4">
        <v>3.89</v>
      </c>
      <c r="F232" s="4">
        <v>0.19</v>
      </c>
      <c r="G232" s="4">
        <v>5.6399999999999999E-2</v>
      </c>
      <c r="H232" s="4">
        <v>5.46</v>
      </c>
      <c r="I232" s="4">
        <v>0.28000000000000003</v>
      </c>
      <c r="J232" s="4">
        <v>6.88E-2</v>
      </c>
      <c r="K232" s="4" t="s">
        <v>131</v>
      </c>
      <c r="L232" s="4" t="s">
        <v>128</v>
      </c>
      <c r="M232" s="4" t="s">
        <v>128</v>
      </c>
      <c r="N232" s="4">
        <v>2.85</v>
      </c>
      <c r="O232" s="4">
        <v>0.28999999999999998</v>
      </c>
      <c r="P232" s="4">
        <v>0.59199999999999997</v>
      </c>
      <c r="Q232" s="12">
        <f t="shared" si="12"/>
        <v>3.0844999999999998</v>
      </c>
      <c r="R232" s="9">
        <f t="shared" si="13"/>
        <v>2.238204861043779</v>
      </c>
    </row>
    <row r="233" spans="1:18" x14ac:dyDescent="0.25">
      <c r="A233" s="14" t="s">
        <v>22</v>
      </c>
      <c r="B233" s="4">
        <v>3.49</v>
      </c>
      <c r="C233" s="4">
        <v>0.38</v>
      </c>
      <c r="D233" s="4">
        <v>0.71299999999999997</v>
      </c>
      <c r="E233" s="4">
        <v>5.38</v>
      </c>
      <c r="F233" s="4">
        <v>0.39</v>
      </c>
      <c r="G233" s="4">
        <v>0.57499999999999996</v>
      </c>
      <c r="H233" s="4">
        <v>11.77</v>
      </c>
      <c r="I233" s="4">
        <v>0.71</v>
      </c>
      <c r="J233" s="4">
        <v>0.78200000000000003</v>
      </c>
      <c r="K233" s="4">
        <v>3.66</v>
      </c>
      <c r="L233" s="4">
        <v>0.45</v>
      </c>
      <c r="M233" s="4">
        <v>0.61899999999999999</v>
      </c>
      <c r="N233" s="4">
        <v>4.6900000000000004</v>
      </c>
      <c r="O233" s="4">
        <v>0.44</v>
      </c>
      <c r="P233" s="4">
        <v>0.72</v>
      </c>
      <c r="Q233" s="12">
        <f t="shared" si="12"/>
        <v>5.798</v>
      </c>
      <c r="R233" s="9">
        <f t="shared" si="13"/>
        <v>3.426553662209304</v>
      </c>
    </row>
    <row r="234" spans="1:18" x14ac:dyDescent="0.25">
      <c r="A234" s="14" t="s">
        <v>23</v>
      </c>
      <c r="B234" s="4" t="s">
        <v>131</v>
      </c>
      <c r="C234" s="4" t="s">
        <v>128</v>
      </c>
      <c r="D234" s="4" t="s">
        <v>128</v>
      </c>
      <c r="E234" s="4">
        <v>3.4</v>
      </c>
      <c r="F234" s="4">
        <v>0.33</v>
      </c>
      <c r="G234" s="4">
        <v>0.5</v>
      </c>
      <c r="H234" s="4" t="s">
        <v>131</v>
      </c>
      <c r="I234" s="4" t="s">
        <v>128</v>
      </c>
      <c r="J234" s="4" t="s">
        <v>128</v>
      </c>
      <c r="K234" s="4" t="s">
        <v>131</v>
      </c>
      <c r="L234" s="4" t="s">
        <v>128</v>
      </c>
      <c r="M234" s="4" t="s">
        <v>128</v>
      </c>
      <c r="N234" s="4" t="s">
        <v>131</v>
      </c>
      <c r="O234" s="4" t="s">
        <v>128</v>
      </c>
      <c r="P234" s="4" t="s">
        <v>128</v>
      </c>
      <c r="Q234" s="12">
        <f t="shared" si="12"/>
        <v>3.4</v>
      </c>
      <c r="R234" s="9" t="s">
        <v>128</v>
      </c>
    </row>
    <row r="235" spans="1:18" x14ac:dyDescent="0.25">
      <c r="A235" s="14" t="s">
        <v>24</v>
      </c>
      <c r="B235" s="4" t="s">
        <v>131</v>
      </c>
      <c r="C235" s="4" t="s">
        <v>128</v>
      </c>
      <c r="D235" s="4" t="s">
        <v>128</v>
      </c>
      <c r="E235" s="4">
        <v>0.16900000000000001</v>
      </c>
      <c r="F235" s="4">
        <v>3.4000000000000002E-2</v>
      </c>
      <c r="G235" s="4">
        <v>4.5100000000000001E-2</v>
      </c>
      <c r="H235" s="4">
        <v>0.309</v>
      </c>
      <c r="I235" s="4">
        <v>5.5E-2</v>
      </c>
      <c r="J235" s="4">
        <v>3.6600000000000001E-2</v>
      </c>
      <c r="K235" s="4" t="s">
        <v>131</v>
      </c>
      <c r="L235" s="4" t="s">
        <v>128</v>
      </c>
      <c r="M235" s="4" t="s">
        <v>128</v>
      </c>
      <c r="N235" s="4">
        <v>0.52600000000000002</v>
      </c>
      <c r="O235" s="4">
        <v>6.8000000000000005E-2</v>
      </c>
      <c r="P235" s="4">
        <v>4.4299999999999999E-2</v>
      </c>
      <c r="Q235" s="12">
        <f t="shared" si="12"/>
        <v>0.33466666666666667</v>
      </c>
      <c r="R235" s="9">
        <f t="shared" si="13"/>
        <v>0.17987866280727502</v>
      </c>
    </row>
    <row r="236" spans="1:18" x14ac:dyDescent="0.25">
      <c r="A236" s="14" t="s">
        <v>25</v>
      </c>
      <c r="B236" s="4" t="s">
        <v>131</v>
      </c>
      <c r="C236" s="4" t="s">
        <v>128</v>
      </c>
      <c r="D236" s="4" t="s">
        <v>128</v>
      </c>
      <c r="E236" s="4">
        <v>0.89200000000000002</v>
      </c>
      <c r="F236" s="4">
        <v>9.0999999999999998E-2</v>
      </c>
      <c r="G236" s="4">
        <v>0.151</v>
      </c>
      <c r="H236" s="4">
        <v>2.06</v>
      </c>
      <c r="I236" s="4">
        <v>0.15</v>
      </c>
      <c r="J236" s="4">
        <v>9.6299999999999997E-2</v>
      </c>
      <c r="K236" s="4" t="s">
        <v>131</v>
      </c>
      <c r="L236" s="4" t="s">
        <v>128</v>
      </c>
      <c r="M236" s="4" t="s">
        <v>128</v>
      </c>
      <c r="N236" s="4">
        <v>6.6</v>
      </c>
      <c r="O236" s="4">
        <v>0.32</v>
      </c>
      <c r="P236" s="4">
        <v>8.2500000000000004E-2</v>
      </c>
      <c r="Q236" s="12">
        <f t="shared" si="12"/>
        <v>3.1839999999999997</v>
      </c>
      <c r="R236" s="9">
        <f t="shared" si="13"/>
        <v>3.015434960333252</v>
      </c>
    </row>
    <row r="237" spans="1:18" x14ac:dyDescent="0.25">
      <c r="A237" s="14" t="s">
        <v>26</v>
      </c>
      <c r="B237" s="4" t="s">
        <v>131</v>
      </c>
      <c r="C237" s="4" t="s">
        <v>128</v>
      </c>
      <c r="D237" s="4" t="s">
        <v>128</v>
      </c>
      <c r="E237" s="4">
        <v>2.41</v>
      </c>
      <c r="F237" s="4">
        <v>0.31</v>
      </c>
      <c r="G237" s="4">
        <v>0.318</v>
      </c>
      <c r="H237" s="4" t="s">
        <v>131</v>
      </c>
      <c r="I237" s="4" t="s">
        <v>128</v>
      </c>
      <c r="J237" s="4" t="s">
        <v>128</v>
      </c>
      <c r="K237" s="4">
        <v>3.15</v>
      </c>
      <c r="L237" s="4">
        <v>0.5</v>
      </c>
      <c r="M237" s="4">
        <v>0.34499999999999997</v>
      </c>
      <c r="N237" s="4">
        <v>1.07</v>
      </c>
      <c r="O237" s="4">
        <v>0.22</v>
      </c>
      <c r="P237" s="4">
        <v>0.17199999999999999</v>
      </c>
      <c r="Q237" s="12">
        <f t="shared" si="12"/>
        <v>2.2100000000000004</v>
      </c>
      <c r="R237" s="9">
        <f t="shared" si="13"/>
        <v>1.0543244282477748</v>
      </c>
    </row>
    <row r="238" spans="1:18" x14ac:dyDescent="0.25">
      <c r="A238" s="14" t="s">
        <v>27</v>
      </c>
      <c r="B238" s="4" t="s">
        <v>131</v>
      </c>
      <c r="C238" s="4" t="s">
        <v>128</v>
      </c>
      <c r="D238" s="4" t="s">
        <v>128</v>
      </c>
      <c r="E238" s="4" t="s">
        <v>131</v>
      </c>
      <c r="F238" s="4" t="s">
        <v>128</v>
      </c>
      <c r="G238" s="4" t="s">
        <v>128</v>
      </c>
      <c r="H238" s="4">
        <v>1.64</v>
      </c>
      <c r="I238" s="4">
        <v>0.28000000000000003</v>
      </c>
      <c r="J238" s="4">
        <v>0.26400000000000001</v>
      </c>
      <c r="K238" s="4">
        <v>0.67</v>
      </c>
      <c r="L238" s="4">
        <v>0.21</v>
      </c>
      <c r="M238" s="4">
        <v>0.23499999999999999</v>
      </c>
      <c r="N238" s="4">
        <v>0.25</v>
      </c>
      <c r="O238" s="4">
        <v>0.12</v>
      </c>
      <c r="P238" s="4">
        <v>0.22600000000000001</v>
      </c>
      <c r="Q238" s="12">
        <f t="shared" si="12"/>
        <v>0.85333333333333339</v>
      </c>
      <c r="R238" s="9">
        <f t="shared" si="13"/>
        <v>0.71290485573695817</v>
      </c>
    </row>
    <row r="239" spans="1:18" x14ac:dyDescent="0.25">
      <c r="A239" s="14" t="s">
        <v>28</v>
      </c>
      <c r="B239" s="4">
        <v>7.67</v>
      </c>
      <c r="C239" s="4">
        <v>0.55000000000000004</v>
      </c>
      <c r="D239" s="4">
        <v>0.36299999999999999</v>
      </c>
      <c r="E239" s="4">
        <v>1.52</v>
      </c>
      <c r="F239" s="4">
        <v>0.2</v>
      </c>
      <c r="G239" s="4">
        <v>0.20599999999999999</v>
      </c>
      <c r="H239" s="4">
        <v>0.94</v>
      </c>
      <c r="I239" s="4">
        <v>0.19</v>
      </c>
      <c r="J239" s="4">
        <v>0.14599999999999999</v>
      </c>
      <c r="K239" s="4">
        <v>0.13900000000000001</v>
      </c>
      <c r="L239" s="4">
        <v>9.4E-2</v>
      </c>
      <c r="M239" s="4">
        <v>0.113</v>
      </c>
      <c r="N239" s="4">
        <v>1.61</v>
      </c>
      <c r="O239" s="4">
        <v>0.25</v>
      </c>
      <c r="P239" s="4">
        <v>0.28100000000000003</v>
      </c>
      <c r="Q239" s="12">
        <f t="shared" si="12"/>
        <v>2.3757999999999995</v>
      </c>
      <c r="R239" s="9">
        <f t="shared" si="13"/>
        <v>3.0171258177278588</v>
      </c>
    </row>
    <row r="240" spans="1:18" x14ac:dyDescent="0.25">
      <c r="A240" s="14" t="s">
        <v>29</v>
      </c>
      <c r="B240" s="4" t="s">
        <v>131</v>
      </c>
      <c r="C240" s="4" t="s">
        <v>128</v>
      </c>
      <c r="D240" s="4" t="s">
        <v>128</v>
      </c>
      <c r="E240" s="4" t="s">
        <v>131</v>
      </c>
      <c r="F240" s="4" t="s">
        <v>128</v>
      </c>
      <c r="G240" s="4" t="s">
        <v>128</v>
      </c>
      <c r="H240" s="4">
        <v>1.27</v>
      </c>
      <c r="I240" s="4">
        <v>0.23</v>
      </c>
      <c r="J240" s="4">
        <v>0.307</v>
      </c>
      <c r="K240" s="4">
        <v>0.36</v>
      </c>
      <c r="L240" s="4">
        <v>0.14000000000000001</v>
      </c>
      <c r="M240" s="4">
        <v>0.188</v>
      </c>
      <c r="N240" s="4" t="s">
        <v>131</v>
      </c>
      <c r="O240" s="4">
        <v>0.11</v>
      </c>
      <c r="P240" s="4">
        <v>0.249</v>
      </c>
      <c r="Q240" s="12">
        <f t="shared" si="12"/>
        <v>0.81499999999999995</v>
      </c>
      <c r="R240" s="9">
        <f t="shared" si="13"/>
        <v>0.64346717087975824</v>
      </c>
    </row>
    <row r="241" spans="1:18" x14ac:dyDescent="0.25">
      <c r="A241" s="14" t="s">
        <v>30</v>
      </c>
      <c r="B241" s="4">
        <v>4.8499999999999996</v>
      </c>
      <c r="C241" s="4">
        <v>0.28999999999999998</v>
      </c>
      <c r="D241" s="4">
        <v>0.22500000000000001</v>
      </c>
      <c r="E241" s="4" t="s">
        <v>131</v>
      </c>
      <c r="F241" s="4" t="s">
        <v>128</v>
      </c>
      <c r="G241" s="4" t="s">
        <v>128</v>
      </c>
      <c r="H241" s="4">
        <v>4.76</v>
      </c>
      <c r="I241" s="4">
        <v>0.33</v>
      </c>
      <c r="J241" s="4">
        <v>0.23899999999999999</v>
      </c>
      <c r="K241" s="4">
        <v>0.57999999999999996</v>
      </c>
      <c r="L241" s="4">
        <v>0.14000000000000001</v>
      </c>
      <c r="M241" s="4">
        <v>0.184</v>
      </c>
      <c r="N241" s="4">
        <v>5.54</v>
      </c>
      <c r="O241" s="4">
        <v>0.41</v>
      </c>
      <c r="P241" s="4">
        <v>0.63200000000000001</v>
      </c>
      <c r="Q241" s="12">
        <f t="shared" si="12"/>
        <v>3.9325000000000001</v>
      </c>
      <c r="R241" s="9">
        <f t="shared" si="13"/>
        <v>2.2619958001729357</v>
      </c>
    </row>
    <row r="242" spans="1:18" x14ac:dyDescent="0.25">
      <c r="A242" s="14" t="s">
        <v>31</v>
      </c>
      <c r="B242" s="4">
        <v>1.79</v>
      </c>
      <c r="C242" s="4">
        <v>0.14000000000000001</v>
      </c>
      <c r="D242" s="4">
        <v>0.124</v>
      </c>
      <c r="E242" s="4">
        <v>1</v>
      </c>
      <c r="F242" s="4">
        <v>8.8999999999999996E-2</v>
      </c>
      <c r="G242" s="4">
        <v>7.6300000000000007E-2</v>
      </c>
      <c r="H242" s="4">
        <v>8.4</v>
      </c>
      <c r="I242" s="4">
        <v>0.46</v>
      </c>
      <c r="J242" s="4">
        <v>0.109</v>
      </c>
      <c r="K242" s="4">
        <v>0.54</v>
      </c>
      <c r="L242" s="4">
        <v>9.8000000000000004E-2</v>
      </c>
      <c r="M242" s="4">
        <v>0.105</v>
      </c>
      <c r="N242" s="4">
        <v>9.14</v>
      </c>
      <c r="O242" s="4">
        <v>0.48</v>
      </c>
      <c r="P242" s="4">
        <v>0.14599999999999999</v>
      </c>
      <c r="Q242" s="12">
        <f t="shared" si="12"/>
        <v>4.1740000000000004</v>
      </c>
      <c r="R242" s="9">
        <f t="shared" si="13"/>
        <v>4.2274081894229232</v>
      </c>
    </row>
    <row r="243" spans="1:18" x14ac:dyDescent="0.25">
      <c r="A243" s="14" t="s">
        <v>32</v>
      </c>
      <c r="B243" s="4" t="s">
        <v>131</v>
      </c>
      <c r="C243" s="4" t="s">
        <v>128</v>
      </c>
      <c r="D243" s="4" t="s">
        <v>128</v>
      </c>
      <c r="E243" s="4" t="s">
        <v>131</v>
      </c>
      <c r="F243" s="4" t="s">
        <v>128</v>
      </c>
      <c r="G243" s="4" t="s">
        <v>128</v>
      </c>
      <c r="H243" s="4" t="s">
        <v>131</v>
      </c>
      <c r="I243" s="4" t="s">
        <v>128</v>
      </c>
      <c r="J243" s="4" t="s">
        <v>128</v>
      </c>
      <c r="K243" s="4">
        <v>6.04</v>
      </c>
      <c r="L243" s="4">
        <v>0.49</v>
      </c>
      <c r="M243" s="4">
        <v>0.14799999999999999</v>
      </c>
      <c r="N243" s="4">
        <v>0.30399999999999999</v>
      </c>
      <c r="O243" s="4">
        <v>9.9000000000000005E-2</v>
      </c>
      <c r="P243" s="4">
        <v>0.185</v>
      </c>
      <c r="Q243" s="12">
        <f t="shared" si="12"/>
        <v>3.1720000000000002</v>
      </c>
      <c r="R243" s="9">
        <f t="shared" si="13"/>
        <v>4.0559644968860367</v>
      </c>
    </row>
    <row r="244" spans="1:18" ht="13.8" thickBot="1" x14ac:dyDescent="0.3">
      <c r="A244" s="15" t="s">
        <v>33</v>
      </c>
      <c r="B244" s="5">
        <v>0.13100000000000001</v>
      </c>
      <c r="C244" s="5">
        <v>4.5999999999999999E-2</v>
      </c>
      <c r="D244" s="5">
        <v>9.1300000000000006E-2</v>
      </c>
      <c r="E244" s="5">
        <v>4.62</v>
      </c>
      <c r="F244" s="5">
        <v>0.32</v>
      </c>
      <c r="G244" s="5">
        <v>0.54500000000000004</v>
      </c>
      <c r="H244" s="5">
        <v>5.72</v>
      </c>
      <c r="I244" s="5">
        <v>0.33</v>
      </c>
      <c r="J244" s="5">
        <v>8.5599999999999996E-2</v>
      </c>
      <c r="K244" s="5">
        <v>8.61</v>
      </c>
      <c r="L244" s="5">
        <v>0.48</v>
      </c>
      <c r="M244" s="5">
        <v>7.4099999999999999E-2</v>
      </c>
      <c r="N244" s="5">
        <v>7.2</v>
      </c>
      <c r="O244" s="5">
        <v>0.38</v>
      </c>
      <c r="P244" s="5">
        <v>7.4099999999999999E-2</v>
      </c>
      <c r="Q244" s="13">
        <f t="shared" si="12"/>
        <v>5.2561999999999998</v>
      </c>
      <c r="R244" s="10">
        <f t="shared" si="13"/>
        <v>3.2370460608400378</v>
      </c>
    </row>
    <row r="245" spans="1:18" ht="13.8" thickBot="1" x14ac:dyDescent="0.3"/>
    <row r="246" spans="1:18" x14ac:dyDescent="0.25">
      <c r="A246" s="11"/>
      <c r="B246" s="3" t="s">
        <v>37</v>
      </c>
      <c r="C246" s="3" t="s">
        <v>0</v>
      </c>
      <c r="D246" s="3" t="s">
        <v>129</v>
      </c>
      <c r="E246" s="3" t="s">
        <v>38</v>
      </c>
      <c r="F246" s="3" t="s">
        <v>0</v>
      </c>
      <c r="G246" s="3" t="s">
        <v>129</v>
      </c>
      <c r="H246" s="11" t="s">
        <v>132</v>
      </c>
      <c r="I246" s="8" t="s">
        <v>133</v>
      </c>
    </row>
    <row r="247" spans="1:18" x14ac:dyDescent="0.25">
      <c r="A247" s="14" t="s">
        <v>1</v>
      </c>
      <c r="B247" s="4">
        <v>652.21</v>
      </c>
      <c r="C247" s="4">
        <v>185.65</v>
      </c>
      <c r="D247" s="4">
        <v>1.39</v>
      </c>
      <c r="E247" s="4">
        <v>415.95</v>
      </c>
      <c r="F247" s="4">
        <v>116.99</v>
      </c>
      <c r="G247" s="4">
        <v>1.3</v>
      </c>
      <c r="H247" s="12">
        <f>AVERAGE(B247,E247)</f>
        <v>534.08000000000004</v>
      </c>
      <c r="I247" s="9">
        <f>STDEV(B247,E247)</f>
        <v>167.06104812313362</v>
      </c>
    </row>
    <row r="248" spans="1:18" x14ac:dyDescent="0.25">
      <c r="A248" s="14" t="s">
        <v>2</v>
      </c>
      <c r="B248" s="4">
        <v>2206.23</v>
      </c>
      <c r="C248" s="4">
        <v>503.87</v>
      </c>
      <c r="D248" s="4">
        <v>1.72</v>
      </c>
      <c r="E248" s="4">
        <v>322.69</v>
      </c>
      <c r="F248" s="4">
        <v>73.44</v>
      </c>
      <c r="G248" s="4">
        <v>1.75</v>
      </c>
      <c r="H248" s="12">
        <f t="shared" ref="H248:H279" si="14">AVERAGE(B248,E248)</f>
        <v>1264.46</v>
      </c>
      <c r="I248" s="9">
        <f t="shared" ref="I248:I279" si="15">STDEV(B248,E248)</f>
        <v>1331.8639066361097</v>
      </c>
    </row>
    <row r="249" spans="1:18" x14ac:dyDescent="0.25">
      <c r="A249" s="14" t="s">
        <v>3</v>
      </c>
      <c r="B249" s="4">
        <v>1761.41</v>
      </c>
      <c r="C249" s="4">
        <v>719.52</v>
      </c>
      <c r="D249" s="4">
        <v>332.12</v>
      </c>
      <c r="E249" s="4">
        <v>3804.15</v>
      </c>
      <c r="F249" s="4">
        <v>1520.9</v>
      </c>
      <c r="G249" s="4">
        <v>312.77999999999997</v>
      </c>
      <c r="H249" s="12">
        <f t="shared" si="14"/>
        <v>2782.78</v>
      </c>
      <c r="I249" s="9">
        <f t="shared" si="15"/>
        <v>1444.4353062010071</v>
      </c>
    </row>
    <row r="250" spans="1:18" x14ac:dyDescent="0.25">
      <c r="A250" s="14" t="s">
        <v>4</v>
      </c>
      <c r="B250" s="4" t="s">
        <v>131</v>
      </c>
      <c r="C250" s="4" t="s">
        <v>128</v>
      </c>
      <c r="D250" s="4" t="s">
        <v>128</v>
      </c>
      <c r="E250" s="4" t="s">
        <v>131</v>
      </c>
      <c r="F250" s="4" t="s">
        <v>128</v>
      </c>
      <c r="G250" s="4" t="s">
        <v>128</v>
      </c>
      <c r="H250" s="12" t="s">
        <v>128</v>
      </c>
      <c r="I250" s="9" t="s">
        <v>128</v>
      </c>
    </row>
    <row r="251" spans="1:18" x14ac:dyDescent="0.25">
      <c r="A251" s="14" t="s">
        <v>5</v>
      </c>
      <c r="B251" s="4">
        <v>1011.15</v>
      </c>
      <c r="C251" s="4">
        <v>328.54</v>
      </c>
      <c r="D251" s="4">
        <v>7.4</v>
      </c>
      <c r="E251" s="4">
        <v>30.33</v>
      </c>
      <c r="F251" s="4">
        <v>10.91</v>
      </c>
      <c r="G251" s="4">
        <v>11.6</v>
      </c>
      <c r="H251" s="12">
        <f t="shared" si="14"/>
        <v>520.74</v>
      </c>
      <c r="I251" s="9">
        <f t="shared" si="15"/>
        <v>693.54447312338959</v>
      </c>
    </row>
    <row r="252" spans="1:18" x14ac:dyDescent="0.25">
      <c r="A252" s="14" t="s">
        <v>6</v>
      </c>
      <c r="B252" s="4">
        <v>152.62</v>
      </c>
      <c r="C252" s="4">
        <v>60.57</v>
      </c>
      <c r="D252" s="4">
        <v>0.52400000000000002</v>
      </c>
      <c r="E252" s="4">
        <v>2.31</v>
      </c>
      <c r="F252" s="4">
        <v>0.94</v>
      </c>
      <c r="G252" s="4">
        <v>0.55000000000000004</v>
      </c>
      <c r="H252" s="12">
        <f t="shared" si="14"/>
        <v>77.465000000000003</v>
      </c>
      <c r="I252" s="9">
        <f t="shared" si="15"/>
        <v>106.28522028014996</v>
      </c>
    </row>
    <row r="253" spans="1:18" x14ac:dyDescent="0.25">
      <c r="A253" s="14" t="s">
        <v>7</v>
      </c>
      <c r="B253" s="4">
        <v>11.91</v>
      </c>
      <c r="C253" s="4">
        <v>4.8600000000000003</v>
      </c>
      <c r="D253" s="4">
        <v>8.5500000000000007</v>
      </c>
      <c r="E253" s="4" t="s">
        <v>131</v>
      </c>
      <c r="F253" s="4" t="s">
        <v>128</v>
      </c>
      <c r="G253" s="4" t="s">
        <v>128</v>
      </c>
      <c r="H253" s="12">
        <f t="shared" si="14"/>
        <v>11.91</v>
      </c>
      <c r="I253" s="9" t="s">
        <v>128</v>
      </c>
    </row>
    <row r="254" spans="1:18" x14ac:dyDescent="0.25">
      <c r="A254" s="14" t="s">
        <v>8</v>
      </c>
      <c r="B254" s="4">
        <v>440.04</v>
      </c>
      <c r="C254" s="4">
        <v>222.2</v>
      </c>
      <c r="D254" s="4">
        <v>1.55</v>
      </c>
      <c r="E254" s="4">
        <v>278.56</v>
      </c>
      <c r="F254" s="4">
        <v>139.13999999999999</v>
      </c>
      <c r="G254" s="4">
        <v>1.47</v>
      </c>
      <c r="H254" s="12">
        <f t="shared" si="14"/>
        <v>359.3</v>
      </c>
      <c r="I254" s="9">
        <f t="shared" si="15"/>
        <v>114.18360302600369</v>
      </c>
    </row>
    <row r="255" spans="1:18" x14ac:dyDescent="0.25">
      <c r="A255" s="14" t="s">
        <v>9</v>
      </c>
      <c r="B255" s="4">
        <v>11.86</v>
      </c>
      <c r="C255" s="4">
        <v>7.08</v>
      </c>
      <c r="D255" s="4">
        <v>0.30399999999999999</v>
      </c>
      <c r="E255" s="4">
        <v>14.48</v>
      </c>
      <c r="F255" s="4">
        <v>8.5399999999999991</v>
      </c>
      <c r="G255" s="4">
        <v>0.309</v>
      </c>
      <c r="H255" s="12">
        <f t="shared" si="14"/>
        <v>13.17</v>
      </c>
      <c r="I255" s="9">
        <f t="shared" si="15"/>
        <v>1.8526197667087552</v>
      </c>
    </row>
    <row r="256" spans="1:18" x14ac:dyDescent="0.25">
      <c r="A256" s="14" t="s">
        <v>10</v>
      </c>
      <c r="B256" s="4">
        <v>65.319999999999993</v>
      </c>
      <c r="C256" s="4">
        <v>30.81</v>
      </c>
      <c r="D256" s="4">
        <v>2.44</v>
      </c>
      <c r="E256" s="4">
        <v>351.08</v>
      </c>
      <c r="F256" s="4">
        <v>163.19</v>
      </c>
      <c r="G256" s="4">
        <v>2.37</v>
      </c>
      <c r="H256" s="12">
        <f t="shared" si="14"/>
        <v>208.2</v>
      </c>
      <c r="I256" s="9">
        <f t="shared" si="15"/>
        <v>202.06283379186777</v>
      </c>
    </row>
    <row r="257" spans="1:9" x14ac:dyDescent="0.25">
      <c r="A257" s="14" t="s">
        <v>11</v>
      </c>
      <c r="B257" s="4">
        <v>81.8</v>
      </c>
      <c r="C257" s="4">
        <v>43.83</v>
      </c>
      <c r="D257" s="4">
        <v>3.54</v>
      </c>
      <c r="E257" s="4" t="s">
        <v>131</v>
      </c>
      <c r="F257" s="4" t="s">
        <v>128</v>
      </c>
      <c r="G257" s="4" t="s">
        <v>128</v>
      </c>
      <c r="H257" s="12">
        <f t="shared" si="14"/>
        <v>81.8</v>
      </c>
      <c r="I257" s="9" t="s">
        <v>128</v>
      </c>
    </row>
    <row r="258" spans="1:9" x14ac:dyDescent="0.25">
      <c r="A258" s="14" t="s">
        <v>12</v>
      </c>
      <c r="B258" s="4">
        <v>1488.22</v>
      </c>
      <c r="C258" s="4">
        <v>2005.15</v>
      </c>
      <c r="D258" s="4">
        <v>7.21</v>
      </c>
      <c r="E258" s="4">
        <v>2022.68</v>
      </c>
      <c r="F258" s="4">
        <v>2586.52</v>
      </c>
      <c r="G258" s="4">
        <v>6.73</v>
      </c>
      <c r="H258" s="12">
        <f t="shared" si="14"/>
        <v>1755.45</v>
      </c>
      <c r="I258" s="9">
        <f t="shared" si="15"/>
        <v>377.92029027296303</v>
      </c>
    </row>
    <row r="259" spans="1:9" x14ac:dyDescent="0.25">
      <c r="A259" s="14" t="s">
        <v>13</v>
      </c>
      <c r="B259" s="4">
        <v>16.39</v>
      </c>
      <c r="C259" s="4">
        <v>9.65</v>
      </c>
      <c r="D259" s="4">
        <v>0.46400000000000002</v>
      </c>
      <c r="E259" s="4">
        <v>18.36</v>
      </c>
      <c r="F259" s="4">
        <v>10.67</v>
      </c>
      <c r="G259" s="4">
        <v>0.85599999999999998</v>
      </c>
      <c r="H259" s="12">
        <f t="shared" si="14"/>
        <v>17.375</v>
      </c>
      <c r="I259" s="9">
        <f t="shared" si="15"/>
        <v>1.3930003589374977</v>
      </c>
    </row>
    <row r="260" spans="1:9" x14ac:dyDescent="0.25">
      <c r="A260" s="14" t="s">
        <v>14</v>
      </c>
      <c r="B260" s="4" t="s">
        <v>131</v>
      </c>
      <c r="C260" s="4" t="s">
        <v>128</v>
      </c>
      <c r="D260" s="4" t="s">
        <v>128</v>
      </c>
      <c r="E260" s="4" t="s">
        <v>131</v>
      </c>
      <c r="F260" s="4" t="s">
        <v>128</v>
      </c>
      <c r="G260" s="4" t="s">
        <v>128</v>
      </c>
      <c r="H260" s="12" t="s">
        <v>128</v>
      </c>
      <c r="I260" s="9" t="s">
        <v>128</v>
      </c>
    </row>
    <row r="261" spans="1:9" x14ac:dyDescent="0.25">
      <c r="A261" s="14" t="s">
        <v>15</v>
      </c>
      <c r="B261" s="4" t="s">
        <v>131</v>
      </c>
      <c r="C261" s="4" t="s">
        <v>128</v>
      </c>
      <c r="D261" s="4" t="s">
        <v>128</v>
      </c>
      <c r="E261" s="4">
        <v>2.66</v>
      </c>
      <c r="F261" s="4">
        <v>0.71</v>
      </c>
      <c r="G261" s="4">
        <v>0.16900000000000001</v>
      </c>
      <c r="H261" s="12">
        <f t="shared" si="14"/>
        <v>2.66</v>
      </c>
      <c r="I261" s="9" t="s">
        <v>128</v>
      </c>
    </row>
    <row r="262" spans="1:9" x14ac:dyDescent="0.25">
      <c r="A262" s="14" t="s">
        <v>16</v>
      </c>
      <c r="B262" s="4" t="s">
        <v>131</v>
      </c>
      <c r="C262" s="4" t="s">
        <v>128</v>
      </c>
      <c r="D262" s="4" t="s">
        <v>128</v>
      </c>
      <c r="E262" s="4" t="s">
        <v>131</v>
      </c>
      <c r="F262" s="4" t="s">
        <v>128</v>
      </c>
      <c r="G262" s="4" t="s">
        <v>128</v>
      </c>
      <c r="H262" s="12" t="s">
        <v>128</v>
      </c>
      <c r="I262" s="9" t="s">
        <v>128</v>
      </c>
    </row>
    <row r="263" spans="1:9" x14ac:dyDescent="0.25">
      <c r="A263" s="14" t="s">
        <v>17</v>
      </c>
      <c r="B263" s="4" t="s">
        <v>131</v>
      </c>
      <c r="C263" s="4" t="s">
        <v>128</v>
      </c>
      <c r="D263" s="4" t="s">
        <v>128</v>
      </c>
      <c r="E263" s="4">
        <v>0.28999999999999998</v>
      </c>
      <c r="F263" s="4">
        <v>0.1</v>
      </c>
      <c r="G263" s="4">
        <v>4.9099999999999998E-2</v>
      </c>
      <c r="H263" s="12">
        <f t="shared" si="14"/>
        <v>0.28999999999999998</v>
      </c>
      <c r="I263" s="9" t="s">
        <v>128</v>
      </c>
    </row>
    <row r="264" spans="1:9" x14ac:dyDescent="0.25">
      <c r="A264" s="14" t="s">
        <v>18</v>
      </c>
      <c r="B264" s="4">
        <v>200.14</v>
      </c>
      <c r="C264" s="4">
        <v>218.76</v>
      </c>
      <c r="D264" s="4">
        <v>2.66</v>
      </c>
      <c r="E264" s="4">
        <v>12.05</v>
      </c>
      <c r="F264" s="4">
        <v>13.03</v>
      </c>
      <c r="G264" s="4">
        <v>0.625</v>
      </c>
      <c r="H264" s="12">
        <f t="shared" si="14"/>
        <v>106.095</v>
      </c>
      <c r="I264" s="9">
        <f t="shared" si="15"/>
        <v>132.99971447337768</v>
      </c>
    </row>
    <row r="265" spans="1:9" x14ac:dyDescent="0.25">
      <c r="A265" s="14" t="s">
        <v>19</v>
      </c>
      <c r="B265" s="4">
        <v>0.76</v>
      </c>
      <c r="C265" s="4">
        <v>0.61</v>
      </c>
      <c r="D265" s="4">
        <v>0.38800000000000001</v>
      </c>
      <c r="E265" s="4">
        <v>0.98</v>
      </c>
      <c r="F265" s="4">
        <v>0.75</v>
      </c>
      <c r="G265" s="4">
        <v>0.38900000000000001</v>
      </c>
      <c r="H265" s="12">
        <f t="shared" si="14"/>
        <v>0.87</v>
      </c>
      <c r="I265" s="9">
        <f t="shared" si="15"/>
        <v>0.15556349186103974</v>
      </c>
    </row>
    <row r="266" spans="1:9" x14ac:dyDescent="0.25">
      <c r="A266" s="14" t="s">
        <v>20</v>
      </c>
      <c r="B266" s="4" t="s">
        <v>131</v>
      </c>
      <c r="C266" s="4" t="s">
        <v>128</v>
      </c>
      <c r="D266" s="4" t="s">
        <v>128</v>
      </c>
      <c r="E266" s="4" t="s">
        <v>131</v>
      </c>
      <c r="F266" s="4" t="s">
        <v>128</v>
      </c>
      <c r="G266" s="4" t="s">
        <v>128</v>
      </c>
      <c r="H266" s="12" t="s">
        <v>128</v>
      </c>
      <c r="I266" s="9" t="s">
        <v>128</v>
      </c>
    </row>
    <row r="267" spans="1:9" x14ac:dyDescent="0.25">
      <c r="A267" s="14" t="s">
        <v>21</v>
      </c>
      <c r="B267" s="4">
        <v>5.22</v>
      </c>
      <c r="C267" s="4">
        <v>2.96</v>
      </c>
      <c r="D267" s="4">
        <v>0.104</v>
      </c>
      <c r="E267" s="4">
        <v>5.6</v>
      </c>
      <c r="F267" s="4">
        <v>3.13</v>
      </c>
      <c r="G267" s="4">
        <v>0.112</v>
      </c>
      <c r="H267" s="12">
        <f t="shared" si="14"/>
        <v>5.41</v>
      </c>
      <c r="I267" s="9">
        <f t="shared" si="15"/>
        <v>0.268700576850888</v>
      </c>
    </row>
    <row r="268" spans="1:9" x14ac:dyDescent="0.25">
      <c r="A268" s="14" t="s">
        <v>22</v>
      </c>
      <c r="B268" s="4">
        <v>1.18</v>
      </c>
      <c r="C268" s="4">
        <v>0.86</v>
      </c>
      <c r="D268" s="4">
        <v>0.88300000000000001</v>
      </c>
      <c r="E268" s="4" t="s">
        <v>131</v>
      </c>
      <c r="F268" s="4" t="s">
        <v>128</v>
      </c>
      <c r="G268" s="4" t="s">
        <v>128</v>
      </c>
      <c r="H268" s="12">
        <f t="shared" si="14"/>
        <v>1.18</v>
      </c>
      <c r="I268" s="9" t="s">
        <v>128</v>
      </c>
    </row>
    <row r="269" spans="1:9" x14ac:dyDescent="0.25">
      <c r="A269" s="14" t="s">
        <v>23</v>
      </c>
      <c r="B269" s="4" t="s">
        <v>131</v>
      </c>
      <c r="C269" s="4" t="s">
        <v>128</v>
      </c>
      <c r="D269" s="4" t="s">
        <v>128</v>
      </c>
      <c r="E269" s="4">
        <v>2.95</v>
      </c>
      <c r="F269" s="4">
        <v>2.02</v>
      </c>
      <c r="G269" s="4">
        <v>0.443</v>
      </c>
      <c r="H269" s="12">
        <f t="shared" si="14"/>
        <v>2.95</v>
      </c>
      <c r="I269" s="9" t="s">
        <v>128</v>
      </c>
    </row>
    <row r="270" spans="1:9" x14ac:dyDescent="0.25">
      <c r="A270" s="14" t="s">
        <v>24</v>
      </c>
      <c r="B270" s="4">
        <v>4.26</v>
      </c>
      <c r="C270" s="4">
        <v>1.1599999999999999</v>
      </c>
      <c r="D270" s="4">
        <v>6.0199999999999997E-2</v>
      </c>
      <c r="E270" s="4" t="s">
        <v>131</v>
      </c>
      <c r="F270" s="4" t="s">
        <v>128</v>
      </c>
      <c r="G270" s="4" t="s">
        <v>128</v>
      </c>
      <c r="H270" s="12">
        <f t="shared" si="14"/>
        <v>4.26</v>
      </c>
      <c r="I270" s="9" t="s">
        <v>128</v>
      </c>
    </row>
    <row r="271" spans="1:9" x14ac:dyDescent="0.25">
      <c r="A271" s="14" t="s">
        <v>25</v>
      </c>
      <c r="B271" s="4">
        <v>0.9</v>
      </c>
      <c r="C271" s="4">
        <v>0.27</v>
      </c>
      <c r="D271" s="4">
        <v>4.9299999999999997E-2</v>
      </c>
      <c r="E271" s="4">
        <v>1.35</v>
      </c>
      <c r="F271" s="4">
        <v>0.39</v>
      </c>
      <c r="G271" s="4">
        <v>7.4800000000000005E-2</v>
      </c>
      <c r="H271" s="12">
        <f t="shared" si="14"/>
        <v>1.125</v>
      </c>
      <c r="I271" s="9">
        <f t="shared" si="15"/>
        <v>0.31819805153394681</v>
      </c>
    </row>
    <row r="272" spans="1:9" x14ac:dyDescent="0.25">
      <c r="A272" s="14" t="s">
        <v>26</v>
      </c>
      <c r="B272" s="4" t="s">
        <v>131</v>
      </c>
      <c r="C272" s="4" t="s">
        <v>128</v>
      </c>
      <c r="D272" s="4" t="s">
        <v>128</v>
      </c>
      <c r="E272" s="4">
        <v>0.68</v>
      </c>
      <c r="F272" s="4">
        <v>0.26</v>
      </c>
      <c r="G272" s="4">
        <v>0.26200000000000001</v>
      </c>
      <c r="H272" s="12">
        <f t="shared" si="14"/>
        <v>0.68</v>
      </c>
      <c r="I272" s="9" t="s">
        <v>128</v>
      </c>
    </row>
    <row r="273" spans="1:21" x14ac:dyDescent="0.25">
      <c r="A273" s="14" t="s">
        <v>27</v>
      </c>
      <c r="B273" s="4">
        <v>0.18</v>
      </c>
      <c r="C273" s="4">
        <v>9.9000000000000005E-2</v>
      </c>
      <c r="D273" s="4">
        <v>0.13500000000000001</v>
      </c>
      <c r="E273" s="4" t="s">
        <v>131</v>
      </c>
      <c r="F273" s="4" t="s">
        <v>128</v>
      </c>
      <c r="G273" s="4" t="s">
        <v>128</v>
      </c>
      <c r="H273" s="12">
        <f t="shared" si="14"/>
        <v>0.18</v>
      </c>
      <c r="I273" s="9" t="s">
        <v>128</v>
      </c>
    </row>
    <row r="274" spans="1:21" x14ac:dyDescent="0.25">
      <c r="A274" s="14" t="s">
        <v>28</v>
      </c>
      <c r="B274" s="4">
        <v>3.43</v>
      </c>
      <c r="C274" s="4">
        <v>1.28</v>
      </c>
      <c r="D274" s="4">
        <v>0.31</v>
      </c>
      <c r="E274" s="4">
        <v>4.3499999999999996</v>
      </c>
      <c r="F274" s="4">
        <v>1.57</v>
      </c>
      <c r="G274" s="4">
        <v>0.29699999999999999</v>
      </c>
      <c r="H274" s="12">
        <f t="shared" si="14"/>
        <v>3.8899999999999997</v>
      </c>
      <c r="I274" s="9">
        <f t="shared" si="15"/>
        <v>0.65053823869162475</v>
      </c>
    </row>
    <row r="275" spans="1:21" x14ac:dyDescent="0.25">
      <c r="A275" s="14" t="s">
        <v>29</v>
      </c>
      <c r="B275" s="4">
        <v>0.34</v>
      </c>
      <c r="C275" s="4">
        <v>0.25</v>
      </c>
      <c r="D275" s="4">
        <v>0.17399999999999999</v>
      </c>
      <c r="E275" s="4">
        <v>0.43</v>
      </c>
      <c r="F275" s="4">
        <v>0.31</v>
      </c>
      <c r="G275" s="4">
        <v>0.28799999999999998</v>
      </c>
      <c r="H275" s="12">
        <f t="shared" si="14"/>
        <v>0.38500000000000001</v>
      </c>
      <c r="I275" s="9">
        <f t="shared" si="15"/>
        <v>6.363961030678926E-2</v>
      </c>
    </row>
    <row r="276" spans="1:21" x14ac:dyDescent="0.25">
      <c r="A276" s="14" t="s">
        <v>30</v>
      </c>
      <c r="B276" s="4">
        <v>3.14</v>
      </c>
      <c r="C276" s="4">
        <v>2.41</v>
      </c>
      <c r="D276" s="4">
        <v>0.496</v>
      </c>
      <c r="E276" s="4">
        <v>1.87</v>
      </c>
      <c r="F276" s="4">
        <v>1.41</v>
      </c>
      <c r="G276" s="4">
        <v>0.23100000000000001</v>
      </c>
      <c r="H276" s="12">
        <f t="shared" si="14"/>
        <v>2.5049999999999999</v>
      </c>
      <c r="I276" s="9">
        <f t="shared" si="15"/>
        <v>0.89802561210691634</v>
      </c>
    </row>
    <row r="277" spans="1:21" x14ac:dyDescent="0.25">
      <c r="A277" s="14" t="s">
        <v>31</v>
      </c>
      <c r="B277" s="4">
        <v>0.56999999999999995</v>
      </c>
      <c r="C277" s="4">
        <v>0.48</v>
      </c>
      <c r="D277" s="4">
        <v>0.215</v>
      </c>
      <c r="E277" s="4">
        <v>2.63</v>
      </c>
      <c r="F277" s="4">
        <v>2.11</v>
      </c>
      <c r="G277" s="4">
        <v>0.20499999999999999</v>
      </c>
      <c r="H277" s="12">
        <f t="shared" si="14"/>
        <v>1.5999999999999999</v>
      </c>
      <c r="I277" s="9">
        <f t="shared" si="15"/>
        <v>1.456639969244288</v>
      </c>
    </row>
    <row r="278" spans="1:21" x14ac:dyDescent="0.25">
      <c r="A278" s="14" t="s">
        <v>32</v>
      </c>
      <c r="B278" s="4" t="s">
        <v>131</v>
      </c>
      <c r="C278" s="4" t="s">
        <v>128</v>
      </c>
      <c r="D278" s="4" t="s">
        <v>128</v>
      </c>
      <c r="E278" s="4" t="s">
        <v>131</v>
      </c>
      <c r="F278" s="4" t="s">
        <v>128</v>
      </c>
      <c r="G278" s="4" t="s">
        <v>128</v>
      </c>
      <c r="H278" s="12" t="s">
        <v>128</v>
      </c>
      <c r="I278" s="9" t="s">
        <v>128</v>
      </c>
    </row>
    <row r="279" spans="1:21" ht="13.8" thickBot="1" x14ac:dyDescent="0.3">
      <c r="A279" s="15" t="s">
        <v>33</v>
      </c>
      <c r="B279" s="5">
        <v>2.67</v>
      </c>
      <c r="C279" s="5">
        <v>1.58</v>
      </c>
      <c r="D279" s="5">
        <v>0.18</v>
      </c>
      <c r="E279" s="5">
        <v>6.13</v>
      </c>
      <c r="F279" s="5">
        <v>3.56</v>
      </c>
      <c r="G279" s="5">
        <v>5.7299999999999997E-2</v>
      </c>
      <c r="H279" s="13">
        <f t="shared" si="14"/>
        <v>4.4000000000000004</v>
      </c>
      <c r="I279" s="10">
        <f t="shared" si="15"/>
        <v>2.4465894629054539</v>
      </c>
    </row>
    <row r="280" spans="1:21" ht="13.8" thickBot="1" x14ac:dyDescent="0.3"/>
    <row r="281" spans="1:21" x14ac:dyDescent="0.25">
      <c r="A281" s="11"/>
      <c r="B281" s="3" t="s">
        <v>78</v>
      </c>
      <c r="C281" s="3" t="s">
        <v>0</v>
      </c>
      <c r="D281" s="3" t="s">
        <v>129</v>
      </c>
      <c r="E281" s="3" t="s">
        <v>79</v>
      </c>
      <c r="F281" s="3" t="s">
        <v>0</v>
      </c>
      <c r="G281" s="3" t="s">
        <v>129</v>
      </c>
      <c r="H281" s="3" t="s">
        <v>80</v>
      </c>
      <c r="I281" s="3" t="s">
        <v>0</v>
      </c>
      <c r="J281" s="3" t="s">
        <v>129</v>
      </c>
      <c r="K281" s="3" t="s">
        <v>81</v>
      </c>
      <c r="L281" s="3" t="s">
        <v>0</v>
      </c>
      <c r="M281" s="3" t="s">
        <v>129</v>
      </c>
      <c r="N281" s="3" t="s">
        <v>82</v>
      </c>
      <c r="O281" s="3" t="s">
        <v>0</v>
      </c>
      <c r="P281" s="3" t="s">
        <v>129</v>
      </c>
      <c r="Q281" s="3" t="s">
        <v>83</v>
      </c>
      <c r="R281" s="3" t="s">
        <v>0</v>
      </c>
      <c r="S281" s="3" t="s">
        <v>129</v>
      </c>
      <c r="T281" s="11" t="s">
        <v>132</v>
      </c>
      <c r="U281" s="8" t="s">
        <v>133</v>
      </c>
    </row>
    <row r="282" spans="1:21" x14ac:dyDescent="0.25">
      <c r="A282" s="14" t="s">
        <v>1</v>
      </c>
      <c r="B282" s="4">
        <v>5198.37</v>
      </c>
      <c r="C282" s="4">
        <v>2308</v>
      </c>
      <c r="D282" s="4">
        <v>0.33800000000000002</v>
      </c>
      <c r="E282" s="4">
        <v>4094.2</v>
      </c>
      <c r="F282" s="4">
        <v>1895.66</v>
      </c>
      <c r="G282" s="4">
        <v>0.32</v>
      </c>
      <c r="H282" s="4">
        <v>645.26</v>
      </c>
      <c r="I282" s="4">
        <v>305.5</v>
      </c>
      <c r="J282" s="4">
        <v>0.22</v>
      </c>
      <c r="K282" s="4">
        <v>139.91</v>
      </c>
      <c r="L282" s="4">
        <v>77.05</v>
      </c>
      <c r="M282" s="4">
        <v>0.78500000000000003</v>
      </c>
      <c r="N282" s="4">
        <v>408.1</v>
      </c>
      <c r="O282" s="4">
        <v>231.08</v>
      </c>
      <c r="P282" s="4">
        <v>1.07</v>
      </c>
      <c r="Q282" s="4">
        <v>341.77</v>
      </c>
      <c r="R282" s="4">
        <v>199.14</v>
      </c>
      <c r="S282" s="4">
        <v>0.96599999999999997</v>
      </c>
      <c r="T282" s="12">
        <f>AVERAGE(B282,E282,H282,K282,N282,Q282)</f>
        <v>1804.6016666666667</v>
      </c>
      <c r="U282" s="9">
        <f>STDEV(B282,E282,H282,K282,N282,Q282)</f>
        <v>2234.5151090777317</v>
      </c>
    </row>
    <row r="283" spans="1:21" x14ac:dyDescent="0.25">
      <c r="A283" s="14" t="s">
        <v>2</v>
      </c>
      <c r="B283" s="4">
        <v>4335.47</v>
      </c>
      <c r="C283" s="4">
        <v>1930.45</v>
      </c>
      <c r="D283" s="4">
        <v>0.42499999999999999</v>
      </c>
      <c r="E283" s="4">
        <v>2477.3000000000002</v>
      </c>
      <c r="F283" s="4">
        <v>1150.17</v>
      </c>
      <c r="G283" s="4">
        <v>0.40300000000000002</v>
      </c>
      <c r="H283" s="4">
        <v>623.36</v>
      </c>
      <c r="I283" s="4">
        <v>295.92</v>
      </c>
      <c r="J283" s="4">
        <v>0.28199999999999997</v>
      </c>
      <c r="K283" s="4">
        <v>659.22</v>
      </c>
      <c r="L283" s="4">
        <v>363.77</v>
      </c>
      <c r="M283" s="4">
        <v>1.08</v>
      </c>
      <c r="N283" s="4">
        <v>1037.52</v>
      </c>
      <c r="O283" s="4">
        <v>588.64</v>
      </c>
      <c r="P283" s="4">
        <v>1.29</v>
      </c>
      <c r="Q283" s="4">
        <v>927.89</v>
      </c>
      <c r="R283" s="4">
        <v>541.65</v>
      </c>
      <c r="S283" s="4">
        <v>1.29</v>
      </c>
      <c r="T283" s="12">
        <f t="shared" ref="T283:T314" si="16">AVERAGE(B283,E283,H283,K283,N283,Q283)</f>
        <v>1676.7933333333333</v>
      </c>
      <c r="U283" s="9">
        <f t="shared" ref="U283:U314" si="17">STDEV(B283,E283,H283,K283,N283,Q283)</f>
        <v>1471.3311262345628</v>
      </c>
    </row>
    <row r="284" spans="1:21" x14ac:dyDescent="0.25">
      <c r="A284" s="14" t="s">
        <v>3</v>
      </c>
      <c r="B284" s="4">
        <v>7056.09</v>
      </c>
      <c r="C284" s="4">
        <v>3163.73</v>
      </c>
      <c r="D284" s="4">
        <v>120.34</v>
      </c>
      <c r="E284" s="4">
        <v>9702.75</v>
      </c>
      <c r="F284" s="4">
        <v>4536.8</v>
      </c>
      <c r="G284" s="4">
        <v>114.07</v>
      </c>
      <c r="H284" s="4">
        <v>1963.7</v>
      </c>
      <c r="I284" s="4">
        <v>939.39</v>
      </c>
      <c r="J284" s="4">
        <v>77.569999999999993</v>
      </c>
      <c r="K284" s="4">
        <v>3003.65</v>
      </c>
      <c r="L284" s="4">
        <v>1673.68</v>
      </c>
      <c r="M284" s="4">
        <v>259.85000000000002</v>
      </c>
      <c r="N284" s="4">
        <v>3513</v>
      </c>
      <c r="O284" s="4">
        <v>2014.05</v>
      </c>
      <c r="P284" s="4">
        <v>330.47</v>
      </c>
      <c r="Q284" s="4">
        <v>1592.53</v>
      </c>
      <c r="R284" s="4">
        <v>949.12</v>
      </c>
      <c r="S284" s="4">
        <v>316.52</v>
      </c>
      <c r="T284" s="12">
        <f t="shared" si="16"/>
        <v>4471.9533333333338</v>
      </c>
      <c r="U284" s="9">
        <f t="shared" si="17"/>
        <v>3215.491121770774</v>
      </c>
    </row>
    <row r="285" spans="1:21" x14ac:dyDescent="0.25">
      <c r="A285" s="14" t="s">
        <v>4</v>
      </c>
      <c r="B285" s="4">
        <v>2.0499999999999998</v>
      </c>
      <c r="C285" s="4">
        <v>0.95</v>
      </c>
      <c r="D285" s="4">
        <v>0.68799999999999994</v>
      </c>
      <c r="E285" s="4">
        <v>0.81</v>
      </c>
      <c r="F285" s="4">
        <v>0.56000000000000005</v>
      </c>
      <c r="G285" s="4">
        <v>0.68700000000000006</v>
      </c>
      <c r="H285" s="4">
        <v>2.2599999999999998</v>
      </c>
      <c r="I285" s="4">
        <v>1.06</v>
      </c>
      <c r="J285" s="4">
        <v>0.45500000000000002</v>
      </c>
      <c r="K285" s="4">
        <v>1.99</v>
      </c>
      <c r="L285" s="4">
        <v>1.26</v>
      </c>
      <c r="M285" s="4">
        <v>1.57</v>
      </c>
      <c r="N285" s="4">
        <v>4.45</v>
      </c>
      <c r="O285" s="4">
        <v>2.6</v>
      </c>
      <c r="P285" s="4">
        <v>1.98</v>
      </c>
      <c r="Q285" s="4">
        <v>4.1399999999999997</v>
      </c>
      <c r="R285" s="4">
        <v>2.5099999999999998</v>
      </c>
      <c r="S285" s="4">
        <v>1.96</v>
      </c>
      <c r="T285" s="12">
        <f t="shared" si="16"/>
        <v>2.6166666666666667</v>
      </c>
      <c r="U285" s="9">
        <f t="shared" si="17"/>
        <v>1.3990520600273122</v>
      </c>
    </row>
    <row r="286" spans="1:21" x14ac:dyDescent="0.25">
      <c r="A286" s="14" t="s">
        <v>5</v>
      </c>
      <c r="B286" s="4">
        <v>172.52</v>
      </c>
      <c r="C286" s="4">
        <v>69.069999999999993</v>
      </c>
      <c r="D286" s="4">
        <v>1.85</v>
      </c>
      <c r="E286" s="4">
        <v>304.08999999999997</v>
      </c>
      <c r="F286" s="4">
        <v>126.59</v>
      </c>
      <c r="G286" s="4">
        <v>1.88</v>
      </c>
      <c r="H286" s="4">
        <v>666.12</v>
      </c>
      <c r="I286" s="4">
        <v>282.43</v>
      </c>
      <c r="J286" s="4">
        <v>1.32</v>
      </c>
      <c r="K286" s="4">
        <v>450.63</v>
      </c>
      <c r="L286" s="4">
        <v>219.97</v>
      </c>
      <c r="M286" s="4">
        <v>4.3099999999999996</v>
      </c>
      <c r="N286" s="4">
        <v>582.99</v>
      </c>
      <c r="O286" s="4">
        <v>292.08</v>
      </c>
      <c r="P286" s="4">
        <v>5.21</v>
      </c>
      <c r="Q286" s="4">
        <v>483.57</v>
      </c>
      <c r="R286" s="4">
        <v>248.81</v>
      </c>
      <c r="S286" s="4">
        <v>5.9</v>
      </c>
      <c r="T286" s="12">
        <f t="shared" si="16"/>
        <v>443.32000000000011</v>
      </c>
      <c r="U286" s="9">
        <f t="shared" si="17"/>
        <v>180.85280224536169</v>
      </c>
    </row>
    <row r="287" spans="1:21" x14ac:dyDescent="0.25">
      <c r="A287" s="14" t="s">
        <v>6</v>
      </c>
      <c r="B287" s="4">
        <v>1258.4100000000001</v>
      </c>
      <c r="C287" s="4">
        <v>490.69</v>
      </c>
      <c r="D287" s="4">
        <v>0.14599999999999999</v>
      </c>
      <c r="E287" s="4">
        <v>1367.54</v>
      </c>
      <c r="F287" s="4">
        <v>553.98</v>
      </c>
      <c r="G287" s="4">
        <v>0.14899999999999999</v>
      </c>
      <c r="H287" s="4">
        <v>1314.86</v>
      </c>
      <c r="I287" s="4">
        <v>543.55999999999995</v>
      </c>
      <c r="J287" s="4">
        <v>0.106</v>
      </c>
      <c r="K287" s="4">
        <v>1816.99</v>
      </c>
      <c r="L287" s="4">
        <v>862.19</v>
      </c>
      <c r="M287" s="4">
        <v>0.376</v>
      </c>
      <c r="N287" s="4">
        <v>1875.47</v>
      </c>
      <c r="O287" s="4">
        <v>912.86</v>
      </c>
      <c r="P287" s="4">
        <v>0.43</v>
      </c>
      <c r="Q287" s="4">
        <v>1946.96</v>
      </c>
      <c r="R287" s="4">
        <v>972.67</v>
      </c>
      <c r="S287" s="4">
        <v>0.45900000000000002</v>
      </c>
      <c r="T287" s="12">
        <f t="shared" si="16"/>
        <v>1596.7049999999999</v>
      </c>
      <c r="U287" s="9">
        <f t="shared" si="17"/>
        <v>314.74137946892182</v>
      </c>
    </row>
    <row r="288" spans="1:21" x14ac:dyDescent="0.25">
      <c r="A288" s="14" t="s">
        <v>7</v>
      </c>
      <c r="B288" s="4">
        <v>8.51</v>
      </c>
      <c r="C288" s="4">
        <v>3.85</v>
      </c>
      <c r="D288" s="4">
        <v>3.01</v>
      </c>
      <c r="E288" s="4">
        <v>7.05</v>
      </c>
      <c r="F288" s="4">
        <v>3.64</v>
      </c>
      <c r="G288" s="4">
        <v>2.91</v>
      </c>
      <c r="H288" s="4">
        <v>9.2200000000000006</v>
      </c>
      <c r="I288" s="4">
        <v>4.17</v>
      </c>
      <c r="J288" s="4">
        <v>2.0499999999999998</v>
      </c>
      <c r="K288" s="4">
        <v>14.45</v>
      </c>
      <c r="L288" s="4">
        <v>7.93</v>
      </c>
      <c r="M288" s="4">
        <v>6.73</v>
      </c>
      <c r="N288" s="4">
        <v>32.49</v>
      </c>
      <c r="O288" s="4">
        <v>17.41</v>
      </c>
      <c r="P288" s="4">
        <v>8.2899999999999991</v>
      </c>
      <c r="Q288" s="4">
        <v>14.45</v>
      </c>
      <c r="R288" s="4">
        <v>8.74</v>
      </c>
      <c r="S288" s="4">
        <v>8.15</v>
      </c>
      <c r="T288" s="12">
        <f t="shared" si="16"/>
        <v>14.361666666666666</v>
      </c>
      <c r="U288" s="9">
        <f t="shared" si="17"/>
        <v>9.4105396586309915</v>
      </c>
    </row>
    <row r="289" spans="1:21" x14ac:dyDescent="0.25">
      <c r="A289" s="14" t="s">
        <v>8</v>
      </c>
      <c r="B289" s="4">
        <v>122.57</v>
      </c>
      <c r="C289" s="4">
        <v>49.76</v>
      </c>
      <c r="D289" s="4">
        <v>0.57599999999999996</v>
      </c>
      <c r="E289" s="4">
        <v>154.88</v>
      </c>
      <c r="F289" s="4">
        <v>65.42</v>
      </c>
      <c r="G289" s="4">
        <v>0.54600000000000004</v>
      </c>
      <c r="H289" s="4">
        <v>110.98</v>
      </c>
      <c r="I289" s="4">
        <v>47.86</v>
      </c>
      <c r="J289" s="4">
        <v>0.377</v>
      </c>
      <c r="K289" s="4">
        <v>155.16</v>
      </c>
      <c r="L289" s="4">
        <v>77.19</v>
      </c>
      <c r="M289" s="4">
        <v>1.25</v>
      </c>
      <c r="N289" s="4">
        <v>138.08000000000001</v>
      </c>
      <c r="O289" s="4">
        <v>70.53</v>
      </c>
      <c r="P289" s="4">
        <v>1.53</v>
      </c>
      <c r="Q289" s="4">
        <v>240.41</v>
      </c>
      <c r="R289" s="4">
        <v>126.15</v>
      </c>
      <c r="S289" s="4">
        <v>1.54</v>
      </c>
      <c r="T289" s="12">
        <f t="shared" si="16"/>
        <v>153.68</v>
      </c>
      <c r="U289" s="9">
        <f t="shared" si="17"/>
        <v>45.956948114512578</v>
      </c>
    </row>
    <row r="290" spans="1:21" x14ac:dyDescent="0.25">
      <c r="A290" s="14" t="s">
        <v>9</v>
      </c>
      <c r="B290" s="4">
        <v>13.89</v>
      </c>
      <c r="C290" s="4">
        <v>5.79</v>
      </c>
      <c r="D290" s="4">
        <v>6.2399999999999997E-2</v>
      </c>
      <c r="E290" s="4">
        <v>17.809999999999999</v>
      </c>
      <c r="F290" s="4">
        <v>7.74</v>
      </c>
      <c r="G290" s="4">
        <v>5.6599999999999998E-2</v>
      </c>
      <c r="H290" s="4">
        <v>13.78</v>
      </c>
      <c r="I290" s="4">
        <v>6.1</v>
      </c>
      <c r="J290" s="4">
        <v>5.0599999999999999E-2</v>
      </c>
      <c r="K290" s="4">
        <v>15.93</v>
      </c>
      <c r="L290" s="4">
        <v>8.15</v>
      </c>
      <c r="M290" s="4">
        <v>0.13600000000000001</v>
      </c>
      <c r="N290" s="4">
        <v>14.75</v>
      </c>
      <c r="O290" s="4">
        <v>7.75</v>
      </c>
      <c r="P290" s="4">
        <v>0.122</v>
      </c>
      <c r="Q290" s="4">
        <v>14.96</v>
      </c>
      <c r="R290" s="4">
        <v>8.08</v>
      </c>
      <c r="S290" s="4">
        <v>0.192</v>
      </c>
      <c r="T290" s="12">
        <f t="shared" si="16"/>
        <v>15.186666666666667</v>
      </c>
      <c r="U290" s="9">
        <f t="shared" si="17"/>
        <v>1.505757837989451</v>
      </c>
    </row>
    <row r="291" spans="1:21" x14ac:dyDescent="0.25">
      <c r="A291" s="14" t="s">
        <v>10</v>
      </c>
      <c r="B291" s="4">
        <v>350.4</v>
      </c>
      <c r="C291" s="4">
        <v>147.18</v>
      </c>
      <c r="D291" s="4">
        <v>0.625</v>
      </c>
      <c r="E291" s="4">
        <v>480.68</v>
      </c>
      <c r="F291" s="4">
        <v>210.13</v>
      </c>
      <c r="G291" s="4">
        <v>0.77700000000000002</v>
      </c>
      <c r="H291" s="4">
        <v>415.2</v>
      </c>
      <c r="I291" s="4">
        <v>185.34</v>
      </c>
      <c r="J291" s="4">
        <v>0.379</v>
      </c>
      <c r="K291" s="4">
        <v>363.07</v>
      </c>
      <c r="L291" s="4">
        <v>187.16</v>
      </c>
      <c r="M291" s="4">
        <v>1.1399999999999999</v>
      </c>
      <c r="N291" s="4">
        <v>332.78</v>
      </c>
      <c r="O291" s="4">
        <v>176.18</v>
      </c>
      <c r="P291" s="4">
        <v>1.91</v>
      </c>
      <c r="Q291" s="4">
        <v>427.9</v>
      </c>
      <c r="R291" s="4">
        <v>232.75</v>
      </c>
      <c r="S291" s="4">
        <v>1.53</v>
      </c>
      <c r="T291" s="12">
        <f t="shared" si="16"/>
        <v>395.00499999999994</v>
      </c>
      <c r="U291" s="9">
        <f t="shared" si="17"/>
        <v>56.05626735700482</v>
      </c>
    </row>
    <row r="292" spans="1:21" x14ac:dyDescent="0.25">
      <c r="A292" s="14" t="s">
        <v>11</v>
      </c>
      <c r="B292" s="4">
        <v>15.69</v>
      </c>
      <c r="C292" s="4">
        <v>18.53</v>
      </c>
      <c r="D292" s="4">
        <v>0.57899999999999996</v>
      </c>
      <c r="E292" s="4">
        <v>42.67</v>
      </c>
      <c r="F292" s="4">
        <v>52.87</v>
      </c>
      <c r="G292" s="4">
        <v>0.56799999999999995</v>
      </c>
      <c r="H292" s="4">
        <v>94.71</v>
      </c>
      <c r="I292" s="4">
        <v>120.38</v>
      </c>
      <c r="J292" s="4">
        <v>0.65700000000000003</v>
      </c>
      <c r="K292" s="4">
        <v>46.74</v>
      </c>
      <c r="L292" s="4">
        <v>70.89</v>
      </c>
      <c r="M292" s="4">
        <v>1.32</v>
      </c>
      <c r="N292" s="4">
        <v>5.3</v>
      </c>
      <c r="O292" s="4">
        <v>8.35</v>
      </c>
      <c r="P292" s="4">
        <v>1.55</v>
      </c>
      <c r="Q292" s="4" t="s">
        <v>131</v>
      </c>
      <c r="R292" s="4" t="s">
        <v>128</v>
      </c>
      <c r="S292" s="4" t="s">
        <v>128</v>
      </c>
      <c r="T292" s="12">
        <f t="shared" si="16"/>
        <v>41.022000000000006</v>
      </c>
      <c r="U292" s="9">
        <f t="shared" si="17"/>
        <v>34.769182762900826</v>
      </c>
    </row>
    <row r="293" spans="1:21" x14ac:dyDescent="0.25">
      <c r="A293" s="14" t="s">
        <v>12</v>
      </c>
      <c r="B293" s="4">
        <v>12.52</v>
      </c>
      <c r="C293" s="4">
        <v>6.61</v>
      </c>
      <c r="D293" s="4">
        <v>2.64</v>
      </c>
      <c r="E293" s="4">
        <v>106.1</v>
      </c>
      <c r="F293" s="4">
        <v>57.35</v>
      </c>
      <c r="G293" s="4">
        <v>1.84</v>
      </c>
      <c r="H293" s="4">
        <v>52.36</v>
      </c>
      <c r="I293" s="4">
        <v>28.99</v>
      </c>
      <c r="J293" s="4">
        <v>1.22</v>
      </c>
      <c r="K293" s="4">
        <v>98.96</v>
      </c>
      <c r="L293" s="4">
        <v>64.760000000000005</v>
      </c>
      <c r="M293" s="4">
        <v>3.41</v>
      </c>
      <c r="N293" s="4">
        <v>45.53</v>
      </c>
      <c r="O293" s="4">
        <v>30.83</v>
      </c>
      <c r="P293" s="4">
        <v>4.32</v>
      </c>
      <c r="Q293" s="4">
        <v>233.28</v>
      </c>
      <c r="R293" s="4">
        <v>162.43</v>
      </c>
      <c r="S293" s="4">
        <v>4.34</v>
      </c>
      <c r="T293" s="12">
        <f t="shared" si="16"/>
        <v>91.458333333333329</v>
      </c>
      <c r="U293" s="9">
        <f t="shared" si="17"/>
        <v>77.786104778852788</v>
      </c>
    </row>
    <row r="294" spans="1:21" x14ac:dyDescent="0.25">
      <c r="A294" s="14" t="s">
        <v>13</v>
      </c>
      <c r="B294" s="4">
        <v>26.71</v>
      </c>
      <c r="C294" s="4">
        <v>10.9</v>
      </c>
      <c r="D294" s="4">
        <v>8.1500000000000003E-2</v>
      </c>
      <c r="E294" s="4">
        <v>33.08</v>
      </c>
      <c r="F294" s="4">
        <v>14.06</v>
      </c>
      <c r="G294" s="4">
        <v>0</v>
      </c>
      <c r="H294" s="4">
        <v>31.52</v>
      </c>
      <c r="I294" s="4">
        <v>13.65</v>
      </c>
      <c r="J294" s="4">
        <v>8.1199999999999994E-2</v>
      </c>
      <c r="K294" s="4">
        <v>32.71</v>
      </c>
      <c r="L294" s="4">
        <v>16.350000000000001</v>
      </c>
      <c r="M294" s="4">
        <v>0.34300000000000003</v>
      </c>
      <c r="N294" s="4">
        <v>29.59</v>
      </c>
      <c r="O294" s="4">
        <v>15.2</v>
      </c>
      <c r="P294" s="4">
        <v>0.28000000000000003</v>
      </c>
      <c r="Q294" s="4">
        <v>33.049999999999997</v>
      </c>
      <c r="R294" s="4">
        <v>17.43</v>
      </c>
      <c r="S294" s="4">
        <v>0.376</v>
      </c>
      <c r="T294" s="12">
        <f t="shared" si="16"/>
        <v>31.110000000000003</v>
      </c>
      <c r="U294" s="9">
        <f t="shared" si="17"/>
        <v>2.5315212817592498</v>
      </c>
    </row>
    <row r="295" spans="1:21" x14ac:dyDescent="0.25">
      <c r="A295" s="14" t="s">
        <v>14</v>
      </c>
      <c r="B295" s="4">
        <v>3.91</v>
      </c>
      <c r="C295" s="4">
        <v>2.42</v>
      </c>
      <c r="D295" s="4">
        <v>3.19</v>
      </c>
      <c r="E295" s="4">
        <v>7.24</v>
      </c>
      <c r="F295" s="4">
        <v>4.09</v>
      </c>
      <c r="G295" s="4">
        <v>2.95</v>
      </c>
      <c r="H295" s="4" t="s">
        <v>131</v>
      </c>
      <c r="I295" s="4" t="s">
        <v>128</v>
      </c>
      <c r="J295" s="4" t="s">
        <v>128</v>
      </c>
      <c r="K295" s="4" t="s">
        <v>131</v>
      </c>
      <c r="L295" s="4" t="s">
        <v>128</v>
      </c>
      <c r="M295" s="4" t="s">
        <v>128</v>
      </c>
      <c r="N295" s="4" t="s">
        <v>131</v>
      </c>
      <c r="O295" s="4" t="s">
        <v>128</v>
      </c>
      <c r="P295" s="4" t="s">
        <v>128</v>
      </c>
      <c r="Q295" s="4" t="s">
        <v>131</v>
      </c>
      <c r="R295" s="4" t="s">
        <v>128</v>
      </c>
      <c r="S295" s="4" t="s">
        <v>128</v>
      </c>
      <c r="T295" s="12">
        <f t="shared" si="16"/>
        <v>5.5750000000000002</v>
      </c>
      <c r="U295" s="9">
        <f t="shared" si="17"/>
        <v>2.3546655813512043</v>
      </c>
    </row>
    <row r="296" spans="1:21" x14ac:dyDescent="0.25">
      <c r="A296" s="14" t="s">
        <v>15</v>
      </c>
      <c r="B296" s="4">
        <v>0.42</v>
      </c>
      <c r="C296" s="4">
        <v>0.18</v>
      </c>
      <c r="D296" s="4">
        <v>5.57E-2</v>
      </c>
      <c r="E296" s="4" t="s">
        <v>131</v>
      </c>
      <c r="F296" s="4" t="s">
        <v>128</v>
      </c>
      <c r="G296" s="4" t="s">
        <v>128</v>
      </c>
      <c r="H296" s="4">
        <v>0.62</v>
      </c>
      <c r="I296" s="4">
        <v>0.28000000000000003</v>
      </c>
      <c r="J296" s="4">
        <v>1.6400000000000001E-2</v>
      </c>
      <c r="K296" s="4">
        <v>0.5</v>
      </c>
      <c r="L296" s="4">
        <v>0.27</v>
      </c>
      <c r="M296" s="4">
        <v>0.13300000000000001</v>
      </c>
      <c r="N296" s="4" t="s">
        <v>131</v>
      </c>
      <c r="O296" s="4" t="s">
        <v>128</v>
      </c>
      <c r="P296" s="4" t="s">
        <v>128</v>
      </c>
      <c r="Q296" s="4" t="s">
        <v>131</v>
      </c>
      <c r="R296" s="4" t="s">
        <v>128</v>
      </c>
      <c r="S296" s="4" t="s">
        <v>128</v>
      </c>
      <c r="T296" s="12">
        <f t="shared" si="16"/>
        <v>0.51333333333333331</v>
      </c>
      <c r="U296" s="9">
        <f t="shared" si="17"/>
        <v>0.1006644591369433</v>
      </c>
    </row>
    <row r="297" spans="1:21" x14ac:dyDescent="0.25">
      <c r="A297" s="14" t="s">
        <v>16</v>
      </c>
      <c r="B297" s="4">
        <v>0.85</v>
      </c>
      <c r="C297" s="4">
        <v>0.37</v>
      </c>
      <c r="D297" s="4">
        <v>5.0599999999999999E-2</v>
      </c>
      <c r="E297" s="4">
        <v>0.24</v>
      </c>
      <c r="F297" s="4">
        <v>0.13</v>
      </c>
      <c r="G297" s="4">
        <v>0</v>
      </c>
      <c r="H297" s="4">
        <v>1.17</v>
      </c>
      <c r="I297" s="4">
        <v>0.53</v>
      </c>
      <c r="J297" s="4">
        <v>3.4500000000000003E-2</v>
      </c>
      <c r="K297" s="4">
        <v>0.18</v>
      </c>
      <c r="L297" s="4">
        <v>0.13</v>
      </c>
      <c r="M297" s="4">
        <v>0.13900000000000001</v>
      </c>
      <c r="N297" s="4" t="s">
        <v>131</v>
      </c>
      <c r="O297" s="4" t="s">
        <v>128</v>
      </c>
      <c r="P297" s="4" t="s">
        <v>128</v>
      </c>
      <c r="Q297" s="4" t="s">
        <v>131</v>
      </c>
      <c r="R297" s="4" t="s">
        <v>128</v>
      </c>
      <c r="S297" s="4" t="s">
        <v>128</v>
      </c>
      <c r="T297" s="12">
        <f t="shared" si="16"/>
        <v>0.61</v>
      </c>
      <c r="U297" s="9">
        <f t="shared" si="17"/>
        <v>0.48062459362791649</v>
      </c>
    </row>
    <row r="298" spans="1:21" x14ac:dyDescent="0.25">
      <c r="A298" s="14" t="s">
        <v>17</v>
      </c>
      <c r="B298" s="4">
        <v>0.38</v>
      </c>
      <c r="C298" s="4">
        <v>0.17</v>
      </c>
      <c r="D298" s="4">
        <v>9.0499999999999997E-2</v>
      </c>
      <c r="E298" s="4">
        <v>8.7999999999999995E-2</v>
      </c>
      <c r="F298" s="4">
        <v>5.8999999999999997E-2</v>
      </c>
      <c r="G298" s="4">
        <v>4.24E-2</v>
      </c>
      <c r="H298" s="4">
        <v>0.4</v>
      </c>
      <c r="I298" s="4">
        <v>0.18</v>
      </c>
      <c r="J298" s="4">
        <v>0</v>
      </c>
      <c r="K298" s="4">
        <v>0.2</v>
      </c>
      <c r="L298" s="4">
        <v>0.12</v>
      </c>
      <c r="M298" s="4">
        <v>9.64E-2</v>
      </c>
      <c r="N298" s="4">
        <v>6.21</v>
      </c>
      <c r="O298" s="4">
        <v>3.31</v>
      </c>
      <c r="P298" s="4">
        <v>0.79600000000000004</v>
      </c>
      <c r="Q298" s="4">
        <v>0.84</v>
      </c>
      <c r="R298" s="4">
        <v>0.47</v>
      </c>
      <c r="S298" s="4">
        <v>7.0300000000000001E-2</v>
      </c>
      <c r="T298" s="12">
        <f t="shared" si="16"/>
        <v>1.353</v>
      </c>
      <c r="U298" s="9">
        <f t="shared" si="17"/>
        <v>2.3932484200349946</v>
      </c>
    </row>
    <row r="299" spans="1:21" x14ac:dyDescent="0.25">
      <c r="A299" s="14" t="s">
        <v>18</v>
      </c>
      <c r="B299" s="4">
        <v>1.57</v>
      </c>
      <c r="C299" s="4">
        <v>0.77</v>
      </c>
      <c r="D299" s="4">
        <v>0.42299999999999999</v>
      </c>
      <c r="E299" s="4" t="s">
        <v>131</v>
      </c>
      <c r="F299" s="4" t="s">
        <v>128</v>
      </c>
      <c r="G299" s="4" t="s">
        <v>128</v>
      </c>
      <c r="H299" s="4" t="s">
        <v>131</v>
      </c>
      <c r="I299" s="4" t="s">
        <v>128</v>
      </c>
      <c r="J299" s="4" t="s">
        <v>128</v>
      </c>
      <c r="K299" s="4">
        <v>90.21</v>
      </c>
      <c r="L299" s="4">
        <v>50.33</v>
      </c>
      <c r="M299" s="4">
        <v>0.41599999999999998</v>
      </c>
      <c r="N299" s="4" t="s">
        <v>131</v>
      </c>
      <c r="O299" s="4" t="s">
        <v>128</v>
      </c>
      <c r="P299" s="4" t="s">
        <v>128</v>
      </c>
      <c r="Q299" s="4">
        <v>184.94</v>
      </c>
      <c r="R299" s="4">
        <v>109.23</v>
      </c>
      <c r="S299" s="4">
        <v>0.43099999999999999</v>
      </c>
      <c r="T299" s="12">
        <f t="shared" si="16"/>
        <v>92.24</v>
      </c>
      <c r="U299" s="9">
        <f t="shared" si="17"/>
        <v>91.701853307335085</v>
      </c>
    </row>
    <row r="300" spans="1:21" x14ac:dyDescent="0.25">
      <c r="A300" s="14" t="s">
        <v>19</v>
      </c>
      <c r="B300" s="4" t="s">
        <v>131</v>
      </c>
      <c r="C300" s="4" t="s">
        <v>128</v>
      </c>
      <c r="D300" s="4" t="s">
        <v>128</v>
      </c>
      <c r="E300" s="4">
        <v>0.2</v>
      </c>
      <c r="F300" s="4">
        <v>0.13</v>
      </c>
      <c r="G300" s="4">
        <v>0.123</v>
      </c>
      <c r="H300" s="4">
        <v>1.28</v>
      </c>
      <c r="I300" s="4">
        <v>0.52</v>
      </c>
      <c r="J300" s="4">
        <v>5.4100000000000002E-2</v>
      </c>
      <c r="K300" s="4">
        <v>2.54</v>
      </c>
      <c r="L300" s="4">
        <v>1.21</v>
      </c>
      <c r="M300" s="4">
        <v>0.40100000000000002</v>
      </c>
      <c r="N300" s="4" t="s">
        <v>131</v>
      </c>
      <c r="O300" s="4" t="s">
        <v>128</v>
      </c>
      <c r="P300" s="4" t="s">
        <v>128</v>
      </c>
      <c r="Q300" s="4" t="s">
        <v>131</v>
      </c>
      <c r="R300" s="4" t="s">
        <v>128</v>
      </c>
      <c r="S300" s="4" t="s">
        <v>128</v>
      </c>
      <c r="T300" s="12">
        <f t="shared" si="16"/>
        <v>1.3399999999999999</v>
      </c>
      <c r="U300" s="9">
        <f t="shared" si="17"/>
        <v>1.1711532777565887</v>
      </c>
    </row>
    <row r="301" spans="1:21" x14ac:dyDescent="0.25">
      <c r="A301" s="14" t="s">
        <v>20</v>
      </c>
      <c r="B301" s="4">
        <v>1.08</v>
      </c>
      <c r="C301" s="4">
        <v>0.76</v>
      </c>
      <c r="D301" s="4">
        <v>1.01</v>
      </c>
      <c r="E301" s="4">
        <v>7.87</v>
      </c>
      <c r="F301" s="4">
        <v>4.12</v>
      </c>
      <c r="G301" s="4">
        <v>1.02</v>
      </c>
      <c r="H301" s="4" t="s">
        <v>131</v>
      </c>
      <c r="I301" s="4">
        <v>0.44</v>
      </c>
      <c r="J301" s="4">
        <v>0.82399999999999995</v>
      </c>
      <c r="K301" s="4">
        <v>4.9800000000000004</v>
      </c>
      <c r="L301" s="4">
        <v>3.33</v>
      </c>
      <c r="M301" s="4">
        <v>3.17</v>
      </c>
      <c r="N301" s="4">
        <v>30.76</v>
      </c>
      <c r="O301" s="4">
        <v>18.829999999999998</v>
      </c>
      <c r="P301" s="4">
        <v>3.2</v>
      </c>
      <c r="Q301" s="4">
        <v>3.72</v>
      </c>
      <c r="R301" s="4">
        <v>2.88</v>
      </c>
      <c r="S301" s="4">
        <v>3.1</v>
      </c>
      <c r="T301" s="12">
        <f t="shared" si="16"/>
        <v>9.6819999999999986</v>
      </c>
      <c r="U301" s="9">
        <f t="shared" si="17"/>
        <v>12.033433425253163</v>
      </c>
    </row>
    <row r="302" spans="1:21" x14ac:dyDescent="0.25">
      <c r="A302" s="14" t="s">
        <v>21</v>
      </c>
      <c r="B302" s="4">
        <v>3.9E-2</v>
      </c>
      <c r="C302" s="4">
        <v>2.4E-2</v>
      </c>
      <c r="D302" s="4">
        <v>2.1499999999999998E-2</v>
      </c>
      <c r="E302" s="4" t="s">
        <v>131</v>
      </c>
      <c r="F302" s="4" t="s">
        <v>128</v>
      </c>
      <c r="G302" s="4" t="s">
        <v>128</v>
      </c>
      <c r="H302" s="4">
        <v>0.45</v>
      </c>
      <c r="I302" s="4">
        <v>0.2</v>
      </c>
      <c r="J302" s="4">
        <v>2.07E-2</v>
      </c>
      <c r="K302" s="4">
        <v>4.9400000000000004</v>
      </c>
      <c r="L302" s="4">
        <v>2.56</v>
      </c>
      <c r="M302" s="4">
        <v>0.28000000000000003</v>
      </c>
      <c r="N302" s="4" t="s">
        <v>131</v>
      </c>
      <c r="O302" s="4" t="s">
        <v>128</v>
      </c>
      <c r="P302" s="4" t="s">
        <v>128</v>
      </c>
      <c r="Q302" s="4">
        <v>13.4</v>
      </c>
      <c r="R302" s="4">
        <v>7.31</v>
      </c>
      <c r="S302" s="4">
        <v>8.09E-2</v>
      </c>
      <c r="T302" s="12">
        <f t="shared" si="16"/>
        <v>4.7072500000000002</v>
      </c>
      <c r="U302" s="9">
        <f t="shared" si="17"/>
        <v>6.2057717959439449</v>
      </c>
    </row>
    <row r="303" spans="1:21" x14ac:dyDescent="0.25">
      <c r="A303" s="14" t="s">
        <v>22</v>
      </c>
      <c r="B303" s="4">
        <v>1.17</v>
      </c>
      <c r="C303" s="4">
        <v>0.55000000000000004</v>
      </c>
      <c r="D303" s="4">
        <v>0.35699999999999998</v>
      </c>
      <c r="E303" s="4">
        <v>2.33</v>
      </c>
      <c r="F303" s="4">
        <v>1.1000000000000001</v>
      </c>
      <c r="G303" s="4">
        <v>0.376</v>
      </c>
      <c r="H303" s="4">
        <v>2.5</v>
      </c>
      <c r="I303" s="4">
        <v>1.1499999999999999</v>
      </c>
      <c r="J303" s="4">
        <v>0.251</v>
      </c>
      <c r="K303" s="4">
        <v>9.07</v>
      </c>
      <c r="L303" s="4">
        <v>4.83</v>
      </c>
      <c r="M303" s="4">
        <v>1.07</v>
      </c>
      <c r="N303" s="4">
        <v>12.71</v>
      </c>
      <c r="O303" s="4">
        <v>6.95</v>
      </c>
      <c r="P303" s="4">
        <v>1.1499999999999999</v>
      </c>
      <c r="Q303" s="4">
        <v>2.67</v>
      </c>
      <c r="R303" s="4">
        <v>1.58</v>
      </c>
      <c r="S303" s="4">
        <v>0.91700000000000004</v>
      </c>
      <c r="T303" s="12">
        <f t="shared" si="16"/>
        <v>5.0750000000000002</v>
      </c>
      <c r="U303" s="9">
        <f t="shared" si="17"/>
        <v>4.6787167043966233</v>
      </c>
    </row>
    <row r="304" spans="1:21" x14ac:dyDescent="0.25">
      <c r="A304" s="14" t="s">
        <v>23</v>
      </c>
      <c r="B304" s="4">
        <v>0.55000000000000004</v>
      </c>
      <c r="C304" s="4">
        <v>0.28000000000000003</v>
      </c>
      <c r="D304" s="4">
        <v>0.13500000000000001</v>
      </c>
      <c r="E304" s="4">
        <v>3.8</v>
      </c>
      <c r="F304" s="4">
        <v>1.87</v>
      </c>
      <c r="G304" s="4">
        <v>0.20399999999999999</v>
      </c>
      <c r="H304" s="4">
        <v>0.93</v>
      </c>
      <c r="I304" s="4">
        <v>0.47</v>
      </c>
      <c r="J304" s="4">
        <v>0.126</v>
      </c>
      <c r="K304" s="4">
        <v>2</v>
      </c>
      <c r="L304" s="4">
        <v>1.18</v>
      </c>
      <c r="M304" s="4">
        <v>0.35099999999999998</v>
      </c>
      <c r="N304" s="4">
        <v>0.56999999999999995</v>
      </c>
      <c r="O304" s="4">
        <v>0.44</v>
      </c>
      <c r="P304" s="4">
        <v>0.51800000000000002</v>
      </c>
      <c r="Q304" s="4">
        <v>0.61</v>
      </c>
      <c r="R304" s="4">
        <v>0.45</v>
      </c>
      <c r="S304" s="4">
        <v>0.44</v>
      </c>
      <c r="T304" s="12">
        <f t="shared" si="16"/>
        <v>1.41</v>
      </c>
      <c r="U304" s="9">
        <f t="shared" si="17"/>
        <v>1.2942797224711511</v>
      </c>
    </row>
    <row r="305" spans="1:21" x14ac:dyDescent="0.25">
      <c r="A305" s="14" t="s">
        <v>24</v>
      </c>
      <c r="B305" s="4">
        <v>0.153</v>
      </c>
      <c r="C305" s="4">
        <v>7.0000000000000007E-2</v>
      </c>
      <c r="D305" s="4">
        <v>2.2200000000000001E-2</v>
      </c>
      <c r="E305" s="4">
        <v>0.13400000000000001</v>
      </c>
      <c r="F305" s="4">
        <v>7.0000000000000007E-2</v>
      </c>
      <c r="G305" s="4">
        <v>1.6400000000000001E-2</v>
      </c>
      <c r="H305" s="4">
        <v>1.5</v>
      </c>
      <c r="I305" s="4">
        <v>0.67</v>
      </c>
      <c r="J305" s="4">
        <v>2.1399999999999999E-2</v>
      </c>
      <c r="K305" s="4">
        <v>0.35</v>
      </c>
      <c r="L305" s="4">
        <v>0.19</v>
      </c>
      <c r="M305" s="4">
        <v>3.7400000000000003E-2</v>
      </c>
      <c r="N305" s="4">
        <v>0.57999999999999996</v>
      </c>
      <c r="O305" s="4">
        <v>0.32</v>
      </c>
      <c r="P305" s="4">
        <v>3.3700000000000001E-2</v>
      </c>
      <c r="Q305" s="4">
        <v>2.34</v>
      </c>
      <c r="R305" s="4">
        <v>1.28</v>
      </c>
      <c r="S305" s="4">
        <v>7.1999999999999995E-2</v>
      </c>
      <c r="T305" s="12">
        <f t="shared" si="16"/>
        <v>0.84283333333333343</v>
      </c>
      <c r="U305" s="9">
        <f t="shared" si="17"/>
        <v>0.89035462972158819</v>
      </c>
    </row>
    <row r="306" spans="1:21" x14ac:dyDescent="0.25">
      <c r="A306" s="14" t="s">
        <v>25</v>
      </c>
      <c r="B306" s="4">
        <v>0.18099999999999999</v>
      </c>
      <c r="C306" s="4">
        <v>8.3000000000000004E-2</v>
      </c>
      <c r="D306" s="4">
        <v>0</v>
      </c>
      <c r="E306" s="4">
        <v>2.61</v>
      </c>
      <c r="F306" s="4">
        <v>1.19</v>
      </c>
      <c r="G306" s="4">
        <v>2.6100000000000002E-2</v>
      </c>
      <c r="H306" s="4">
        <v>0.53</v>
      </c>
      <c r="I306" s="4">
        <v>0.24</v>
      </c>
      <c r="J306" s="4">
        <v>2.1499999999999998E-2</v>
      </c>
      <c r="K306" s="4">
        <v>0.56000000000000005</v>
      </c>
      <c r="L306" s="4">
        <v>0.32</v>
      </c>
      <c r="M306" s="4">
        <v>0.19400000000000001</v>
      </c>
      <c r="N306" s="4">
        <v>1.94</v>
      </c>
      <c r="O306" s="4">
        <v>1.07</v>
      </c>
      <c r="P306" s="4">
        <v>4.82E-2</v>
      </c>
      <c r="Q306" s="4">
        <v>0.43</v>
      </c>
      <c r="R306" s="4">
        <v>0.25</v>
      </c>
      <c r="S306" s="4">
        <v>6.1600000000000002E-2</v>
      </c>
      <c r="T306" s="12">
        <f t="shared" si="16"/>
        <v>1.0418333333333332</v>
      </c>
      <c r="U306" s="9">
        <f t="shared" si="17"/>
        <v>0.98745742524256042</v>
      </c>
    </row>
    <row r="307" spans="1:21" x14ac:dyDescent="0.25">
      <c r="A307" s="14" t="s">
        <v>26</v>
      </c>
      <c r="B307" s="4">
        <v>0.39</v>
      </c>
      <c r="C307" s="4">
        <v>0.2</v>
      </c>
      <c r="D307" s="4">
        <v>8.2900000000000001E-2</v>
      </c>
      <c r="E307" s="4">
        <v>0.12</v>
      </c>
      <c r="F307" s="4">
        <v>0.11</v>
      </c>
      <c r="G307" s="4">
        <v>8.6900000000000005E-2</v>
      </c>
      <c r="H307" s="4">
        <v>0.28999999999999998</v>
      </c>
      <c r="I307" s="4">
        <v>0.15</v>
      </c>
      <c r="J307" s="4">
        <v>5.6599999999999998E-2</v>
      </c>
      <c r="K307" s="4" t="s">
        <v>131</v>
      </c>
      <c r="L307" s="4" t="s">
        <v>128</v>
      </c>
      <c r="M307" s="4" t="s">
        <v>128</v>
      </c>
      <c r="N307" s="4">
        <v>0.26</v>
      </c>
      <c r="O307" s="4">
        <v>0.22</v>
      </c>
      <c r="P307" s="4">
        <v>0.254</v>
      </c>
      <c r="Q307" s="4">
        <v>21.1</v>
      </c>
      <c r="R307" s="4">
        <v>12.09</v>
      </c>
      <c r="S307" s="4">
        <v>0.35499999999999998</v>
      </c>
      <c r="T307" s="12">
        <f t="shared" si="16"/>
        <v>4.4320000000000004</v>
      </c>
      <c r="U307" s="9">
        <f t="shared" si="17"/>
        <v>9.3181956407879749</v>
      </c>
    </row>
    <row r="308" spans="1:21" x14ac:dyDescent="0.25">
      <c r="A308" s="14" t="s">
        <v>27</v>
      </c>
      <c r="B308" s="4">
        <v>0.18</v>
      </c>
      <c r="C308" s="4">
        <v>0.11</v>
      </c>
      <c r="D308" s="4">
        <v>8.2199999999999995E-2</v>
      </c>
      <c r="E308" s="4" t="s">
        <v>131</v>
      </c>
      <c r="F308" s="4" t="s">
        <v>128</v>
      </c>
      <c r="G308" s="4" t="s">
        <v>128</v>
      </c>
      <c r="H308" s="4">
        <v>5.0999999999999997E-2</v>
      </c>
      <c r="I308" s="4">
        <v>3.2000000000000001E-2</v>
      </c>
      <c r="J308" s="4">
        <v>0</v>
      </c>
      <c r="K308" s="4" t="s">
        <v>131</v>
      </c>
      <c r="L308" s="4" t="s">
        <v>128</v>
      </c>
      <c r="M308" s="4" t="s">
        <v>128</v>
      </c>
      <c r="N308" s="4" t="s">
        <v>131</v>
      </c>
      <c r="O308" s="4" t="s">
        <v>128</v>
      </c>
      <c r="P308" s="4" t="s">
        <v>128</v>
      </c>
      <c r="Q308" s="4" t="s">
        <v>131</v>
      </c>
      <c r="R308" s="4" t="s">
        <v>128</v>
      </c>
      <c r="S308" s="4" t="s">
        <v>128</v>
      </c>
      <c r="T308" s="12">
        <f t="shared" si="16"/>
        <v>0.11549999999999999</v>
      </c>
      <c r="U308" s="9">
        <f t="shared" si="17"/>
        <v>9.1216774773064641E-2</v>
      </c>
    </row>
    <row r="309" spans="1:21" x14ac:dyDescent="0.25">
      <c r="A309" s="14" t="s">
        <v>28</v>
      </c>
      <c r="B309" s="4">
        <v>1.66</v>
      </c>
      <c r="C309" s="4">
        <v>0.86</v>
      </c>
      <c r="D309" s="4">
        <v>5.0500000000000003E-2</v>
      </c>
      <c r="E309" s="4">
        <v>0.4</v>
      </c>
      <c r="F309" s="4">
        <v>0.25</v>
      </c>
      <c r="G309" s="4">
        <v>5.3199999999999997E-2</v>
      </c>
      <c r="H309" s="4">
        <v>0.115</v>
      </c>
      <c r="I309" s="4">
        <v>8.2000000000000003E-2</v>
      </c>
      <c r="J309" s="4">
        <v>9.1800000000000007E-2</v>
      </c>
      <c r="K309" s="4" t="s">
        <v>131</v>
      </c>
      <c r="L309" s="4" t="s">
        <v>128</v>
      </c>
      <c r="M309" s="4" t="s">
        <v>128</v>
      </c>
      <c r="N309" s="4" t="s">
        <v>131</v>
      </c>
      <c r="O309" s="4" t="s">
        <v>128</v>
      </c>
      <c r="P309" s="4" t="s">
        <v>128</v>
      </c>
      <c r="Q309" s="4" t="s">
        <v>131</v>
      </c>
      <c r="R309" s="4" t="s">
        <v>128</v>
      </c>
      <c r="S309" s="4" t="s">
        <v>128</v>
      </c>
      <c r="T309" s="12">
        <f t="shared" si="16"/>
        <v>0.72500000000000009</v>
      </c>
      <c r="U309" s="9">
        <f t="shared" si="17"/>
        <v>0.82217698824523167</v>
      </c>
    </row>
    <row r="310" spans="1:21" x14ac:dyDescent="0.25">
      <c r="A310" s="14" t="s">
        <v>29</v>
      </c>
      <c r="B310" s="4">
        <v>0.152</v>
      </c>
      <c r="C310" s="4">
        <v>9.5000000000000001E-2</v>
      </c>
      <c r="D310" s="4">
        <v>7.4899999999999994E-2</v>
      </c>
      <c r="E310" s="4">
        <v>0.25</v>
      </c>
      <c r="F310" s="4">
        <v>0.16</v>
      </c>
      <c r="G310" s="4">
        <v>5.5899999999999998E-2</v>
      </c>
      <c r="H310" s="4">
        <v>0.2</v>
      </c>
      <c r="I310" s="4">
        <v>0.12</v>
      </c>
      <c r="J310" s="4">
        <v>8.9399999999999993E-2</v>
      </c>
      <c r="K310" s="4" t="s">
        <v>131</v>
      </c>
      <c r="L310" s="4" t="s">
        <v>128</v>
      </c>
      <c r="M310" s="4" t="s">
        <v>128</v>
      </c>
      <c r="N310" s="4">
        <v>0.75</v>
      </c>
      <c r="O310" s="4">
        <v>0.52</v>
      </c>
      <c r="P310" s="4">
        <v>0.20499999999999999</v>
      </c>
      <c r="Q310" s="4" t="s">
        <v>131</v>
      </c>
      <c r="R310" s="4" t="s">
        <v>128</v>
      </c>
      <c r="S310" s="4" t="s">
        <v>128</v>
      </c>
      <c r="T310" s="12">
        <f t="shared" si="16"/>
        <v>0.33800000000000002</v>
      </c>
      <c r="U310" s="9">
        <f t="shared" si="17"/>
        <v>0.27756560785995565</v>
      </c>
    </row>
    <row r="311" spans="1:21" x14ac:dyDescent="0.25">
      <c r="A311" s="14" t="s">
        <v>30</v>
      </c>
      <c r="B311" s="4">
        <v>8.49</v>
      </c>
      <c r="C311" s="4">
        <v>4.25</v>
      </c>
      <c r="D311" s="4">
        <v>6.8099999999999994E-2</v>
      </c>
      <c r="E311" s="4">
        <v>83.87</v>
      </c>
      <c r="F311" s="4">
        <v>43.91</v>
      </c>
      <c r="G311" s="4">
        <v>0.11799999999999999</v>
      </c>
      <c r="H311" s="4">
        <v>34.1</v>
      </c>
      <c r="I311" s="4">
        <v>18.29</v>
      </c>
      <c r="J311" s="4">
        <v>0.25</v>
      </c>
      <c r="K311" s="4">
        <v>25.93</v>
      </c>
      <c r="L311" s="4">
        <v>16.41</v>
      </c>
      <c r="M311" s="4">
        <v>0.94099999999999995</v>
      </c>
      <c r="N311" s="4">
        <v>6.13</v>
      </c>
      <c r="O311" s="4">
        <v>4.05</v>
      </c>
      <c r="P311" s="4">
        <v>1.1599999999999999</v>
      </c>
      <c r="Q311" s="4">
        <v>3.05</v>
      </c>
      <c r="R311" s="4">
        <v>2.0699999999999998</v>
      </c>
      <c r="S311" s="4">
        <v>0.17399999999999999</v>
      </c>
      <c r="T311" s="12">
        <f t="shared" si="16"/>
        <v>26.928333333333338</v>
      </c>
      <c r="U311" s="9">
        <f t="shared" si="17"/>
        <v>30.454886252729079</v>
      </c>
    </row>
    <row r="312" spans="1:21" x14ac:dyDescent="0.25">
      <c r="A312" s="14" t="s">
        <v>31</v>
      </c>
      <c r="B312" s="4">
        <v>1.53</v>
      </c>
      <c r="C312" s="4">
        <v>0.86</v>
      </c>
      <c r="D312" s="4">
        <v>4.1399999999999999E-2</v>
      </c>
      <c r="E312" s="4">
        <v>1.33</v>
      </c>
      <c r="F312" s="4">
        <v>0.79</v>
      </c>
      <c r="G312" s="4">
        <v>4.3700000000000003E-2</v>
      </c>
      <c r="H312" s="4">
        <v>0.25</v>
      </c>
      <c r="I312" s="4">
        <v>0.15</v>
      </c>
      <c r="J312" s="4">
        <v>1.0800000000000001E-2</v>
      </c>
      <c r="K312" s="4">
        <v>0.74</v>
      </c>
      <c r="L312" s="4">
        <v>0.54</v>
      </c>
      <c r="M312" s="4">
        <v>0.11</v>
      </c>
      <c r="N312" s="4">
        <v>0.61</v>
      </c>
      <c r="O312" s="4">
        <v>0.46</v>
      </c>
      <c r="P312" s="4">
        <v>7.0599999999999996E-2</v>
      </c>
      <c r="Q312" s="4">
        <v>16.84</v>
      </c>
      <c r="R312" s="4">
        <v>12.85</v>
      </c>
      <c r="S312" s="4">
        <v>0.152</v>
      </c>
      <c r="T312" s="12">
        <f t="shared" si="16"/>
        <v>3.5500000000000003</v>
      </c>
      <c r="U312" s="9">
        <f t="shared" si="17"/>
        <v>6.5278265908340423</v>
      </c>
    </row>
    <row r="313" spans="1:21" x14ac:dyDescent="0.25">
      <c r="A313" s="14" t="s">
        <v>32</v>
      </c>
      <c r="B313" s="4">
        <v>0.11700000000000001</v>
      </c>
      <c r="C313" s="4">
        <v>7.3999999999999996E-2</v>
      </c>
      <c r="D313" s="4">
        <v>4.5499999999999999E-2</v>
      </c>
      <c r="E313" s="4" t="s">
        <v>131</v>
      </c>
      <c r="F313" s="4" t="s">
        <v>128</v>
      </c>
      <c r="G313" s="4" t="s">
        <v>128</v>
      </c>
      <c r="H313" s="4" t="s">
        <v>131</v>
      </c>
      <c r="I313" s="4" t="s">
        <v>128</v>
      </c>
      <c r="J313" s="4" t="s">
        <v>128</v>
      </c>
      <c r="K313" s="4">
        <v>0.18</v>
      </c>
      <c r="L313" s="4">
        <v>0.14000000000000001</v>
      </c>
      <c r="M313" s="4">
        <v>9.5299999999999996E-2</v>
      </c>
      <c r="N313" s="4" t="s">
        <v>131</v>
      </c>
      <c r="O313" s="4" t="s">
        <v>128</v>
      </c>
      <c r="P313" s="4" t="s">
        <v>128</v>
      </c>
      <c r="Q313" s="4">
        <v>0.19</v>
      </c>
      <c r="R313" s="4">
        <v>0.16</v>
      </c>
      <c r="S313" s="4">
        <v>8.8800000000000004E-2</v>
      </c>
      <c r="T313" s="12">
        <f t="shared" si="16"/>
        <v>0.16233333333333333</v>
      </c>
      <c r="U313" s="9">
        <f t="shared" si="17"/>
        <v>3.9576929306520688E-2</v>
      </c>
    </row>
    <row r="314" spans="1:21" ht="13.8" thickBot="1" x14ac:dyDescent="0.3">
      <c r="A314" s="15" t="s">
        <v>33</v>
      </c>
      <c r="B314" s="5">
        <v>0.94</v>
      </c>
      <c r="C314" s="5">
        <v>0.56999999999999995</v>
      </c>
      <c r="D314" s="5">
        <v>0</v>
      </c>
      <c r="E314" s="5">
        <v>0.73</v>
      </c>
      <c r="F314" s="5">
        <v>0.47</v>
      </c>
      <c r="G314" s="5">
        <v>0.04</v>
      </c>
      <c r="H314" s="5">
        <v>5.48</v>
      </c>
      <c r="I314" s="5">
        <v>3.52</v>
      </c>
      <c r="J314" s="5">
        <v>0</v>
      </c>
      <c r="K314" s="5" t="s">
        <v>131</v>
      </c>
      <c r="L314" s="5" t="s">
        <v>128</v>
      </c>
      <c r="M314" s="5" t="s">
        <v>128</v>
      </c>
      <c r="N314" s="5">
        <v>4.5</v>
      </c>
      <c r="O314" s="5">
        <v>3.59</v>
      </c>
      <c r="P314" s="5">
        <v>0.58599999999999997</v>
      </c>
      <c r="Q314" s="5">
        <v>0.18</v>
      </c>
      <c r="R314" s="5">
        <v>0.16</v>
      </c>
      <c r="S314" s="5">
        <v>5.2900000000000003E-2</v>
      </c>
      <c r="T314" s="13">
        <f t="shared" si="16"/>
        <v>2.3660000000000001</v>
      </c>
      <c r="U314" s="10">
        <f t="shared" si="17"/>
        <v>2.436160914225495</v>
      </c>
    </row>
    <row r="315" spans="1:21" ht="13.8" thickBot="1" x14ac:dyDescent="0.3"/>
    <row r="316" spans="1:21" x14ac:dyDescent="0.25">
      <c r="A316" s="11"/>
      <c r="B316" s="3" t="s">
        <v>84</v>
      </c>
      <c r="C316" s="3" t="s">
        <v>0</v>
      </c>
      <c r="D316" s="3" t="s">
        <v>129</v>
      </c>
      <c r="E316" s="3" t="s">
        <v>85</v>
      </c>
      <c r="F316" s="3" t="s">
        <v>0</v>
      </c>
      <c r="G316" s="3" t="s">
        <v>129</v>
      </c>
      <c r="H316" s="3" t="s">
        <v>86</v>
      </c>
      <c r="I316" s="3" t="s">
        <v>0</v>
      </c>
      <c r="J316" s="3" t="s">
        <v>129</v>
      </c>
      <c r="K316" s="11" t="s">
        <v>132</v>
      </c>
      <c r="L316" s="8" t="s">
        <v>133</v>
      </c>
    </row>
    <row r="317" spans="1:21" x14ac:dyDescent="0.25">
      <c r="A317" s="14" t="s">
        <v>1</v>
      </c>
      <c r="B317" s="4">
        <v>286.38</v>
      </c>
      <c r="C317" s="4">
        <v>171.81</v>
      </c>
      <c r="D317" s="4">
        <v>0.79500000000000004</v>
      </c>
      <c r="E317" s="4">
        <v>304</v>
      </c>
      <c r="F317" s="4">
        <v>187.93</v>
      </c>
      <c r="G317" s="4">
        <v>1.08</v>
      </c>
      <c r="H317" s="4">
        <v>839.51</v>
      </c>
      <c r="I317" s="4">
        <v>552.07000000000005</v>
      </c>
      <c r="J317" s="4">
        <v>0.999</v>
      </c>
      <c r="K317" s="12">
        <f>AVERAGE(B317,E317,H317)</f>
        <v>476.62999999999994</v>
      </c>
      <c r="L317" s="9">
        <f>STDEV(B317,E317,H317)</f>
        <v>314.38676323916701</v>
      </c>
    </row>
    <row r="318" spans="1:21" x14ac:dyDescent="0.25">
      <c r="A318" s="14" t="s">
        <v>2</v>
      </c>
      <c r="B318" s="4">
        <v>4196.0200000000004</v>
      </c>
      <c r="C318" s="4">
        <v>2521.8000000000002</v>
      </c>
      <c r="D318" s="4">
        <v>1.01</v>
      </c>
      <c r="E318" s="4">
        <v>4412.3999999999996</v>
      </c>
      <c r="F318" s="4">
        <v>2732.18</v>
      </c>
      <c r="G318" s="4">
        <v>0.84899999999999998</v>
      </c>
      <c r="H318" s="4">
        <v>3522.46</v>
      </c>
      <c r="I318" s="4">
        <v>2319.81</v>
      </c>
      <c r="J318" s="4">
        <v>1.38</v>
      </c>
      <c r="K318" s="12">
        <f t="shared" ref="K318:K349" si="18">AVERAGE(B318,E318,H318)</f>
        <v>4043.626666666667</v>
      </c>
      <c r="L318" s="9">
        <f t="shared" ref="L318:L349" si="19">STDEV(B318,E318,H318)</f>
        <v>464.1293967562637</v>
      </c>
    </row>
    <row r="319" spans="1:21" x14ac:dyDescent="0.25">
      <c r="A319" s="14" t="s">
        <v>3</v>
      </c>
      <c r="B319" s="4">
        <v>3887.15</v>
      </c>
      <c r="C319" s="4">
        <v>2356.8000000000002</v>
      </c>
      <c r="D319" s="4">
        <v>256.01</v>
      </c>
      <c r="E319" s="4">
        <v>3296.5</v>
      </c>
      <c r="F319" s="4">
        <v>2059.83</v>
      </c>
      <c r="G319" s="4">
        <v>209.52</v>
      </c>
      <c r="H319" s="4">
        <v>4451.93</v>
      </c>
      <c r="I319" s="4">
        <v>2959.21</v>
      </c>
      <c r="J319" s="4">
        <v>391</v>
      </c>
      <c r="K319" s="12">
        <f t="shared" si="18"/>
        <v>3878.5266666666666</v>
      </c>
      <c r="L319" s="9">
        <f t="shared" si="19"/>
        <v>577.76326694705813</v>
      </c>
    </row>
    <row r="320" spans="1:21" x14ac:dyDescent="0.25">
      <c r="A320" s="14" t="s">
        <v>4</v>
      </c>
      <c r="B320" s="4">
        <v>5.76</v>
      </c>
      <c r="C320" s="4">
        <v>3.4</v>
      </c>
      <c r="D320" s="4">
        <v>1.6</v>
      </c>
      <c r="E320" s="4">
        <v>7.23</v>
      </c>
      <c r="F320" s="4">
        <v>4.3499999999999996</v>
      </c>
      <c r="G320" s="4">
        <v>1.28</v>
      </c>
      <c r="H320" s="4">
        <v>3.89</v>
      </c>
      <c r="I320" s="4">
        <v>2.58</v>
      </c>
      <c r="J320" s="4">
        <v>1.96</v>
      </c>
      <c r="K320" s="12">
        <f t="shared" si="18"/>
        <v>5.626666666666666</v>
      </c>
      <c r="L320" s="9">
        <f t="shared" si="19"/>
        <v>1.6739872560247706</v>
      </c>
    </row>
    <row r="321" spans="1:12" x14ac:dyDescent="0.25">
      <c r="A321" s="14" t="s">
        <v>5</v>
      </c>
      <c r="B321" s="4">
        <v>1304.8599999999999</v>
      </c>
      <c r="C321" s="4">
        <v>689.17</v>
      </c>
      <c r="D321" s="4">
        <v>3.58</v>
      </c>
      <c r="E321" s="4">
        <v>1420.83</v>
      </c>
      <c r="F321" s="4">
        <v>771.51</v>
      </c>
      <c r="G321" s="4">
        <v>3.82</v>
      </c>
      <c r="H321" s="4">
        <v>1846.23</v>
      </c>
      <c r="I321" s="4">
        <v>1061.24</v>
      </c>
      <c r="J321" s="4">
        <v>4.97</v>
      </c>
      <c r="K321" s="12">
        <f t="shared" si="18"/>
        <v>1523.9733333333334</v>
      </c>
      <c r="L321" s="9">
        <f t="shared" si="19"/>
        <v>285.0425926652602</v>
      </c>
    </row>
    <row r="322" spans="1:12" x14ac:dyDescent="0.25">
      <c r="A322" s="14" t="s">
        <v>6</v>
      </c>
      <c r="B322" s="4">
        <v>1280.9100000000001</v>
      </c>
      <c r="C322" s="4">
        <v>657.21</v>
      </c>
      <c r="D322" s="4">
        <v>0.34300000000000003</v>
      </c>
      <c r="E322" s="4">
        <v>1301.97</v>
      </c>
      <c r="F322" s="4">
        <v>686.47</v>
      </c>
      <c r="G322" s="4">
        <v>0.312</v>
      </c>
      <c r="H322" s="4">
        <v>1721.3</v>
      </c>
      <c r="I322" s="4">
        <v>959.98</v>
      </c>
      <c r="J322" s="4">
        <v>0.45500000000000002</v>
      </c>
      <c r="K322" s="12">
        <f t="shared" si="18"/>
        <v>1434.7266666666667</v>
      </c>
      <c r="L322" s="9">
        <f t="shared" si="19"/>
        <v>248.40307452471887</v>
      </c>
    </row>
    <row r="323" spans="1:12" x14ac:dyDescent="0.25">
      <c r="A323" s="14" t="s">
        <v>7</v>
      </c>
      <c r="B323" s="4">
        <v>56.31</v>
      </c>
      <c r="C323" s="4">
        <v>31.03</v>
      </c>
      <c r="D323" s="4">
        <v>6.11</v>
      </c>
      <c r="E323" s="4">
        <v>70.319999999999993</v>
      </c>
      <c r="F323" s="4">
        <v>39.799999999999997</v>
      </c>
      <c r="G323" s="4">
        <v>5.34</v>
      </c>
      <c r="H323" s="4">
        <v>194.69</v>
      </c>
      <c r="I323" s="4">
        <v>116.36</v>
      </c>
      <c r="J323" s="4">
        <v>8.67</v>
      </c>
      <c r="K323" s="12">
        <f t="shared" si="18"/>
        <v>107.10666666666667</v>
      </c>
      <c r="L323" s="9">
        <f t="shared" si="19"/>
        <v>76.17217492846936</v>
      </c>
    </row>
    <row r="324" spans="1:12" x14ac:dyDescent="0.25">
      <c r="A324" s="14" t="s">
        <v>8</v>
      </c>
      <c r="B324" s="4">
        <v>757.46</v>
      </c>
      <c r="C324" s="4">
        <v>408.54</v>
      </c>
      <c r="D324" s="4">
        <v>1.21</v>
      </c>
      <c r="E324" s="4">
        <v>805.11</v>
      </c>
      <c r="F324" s="4">
        <v>446.68</v>
      </c>
      <c r="G324" s="4">
        <v>1.02</v>
      </c>
      <c r="H324" s="4">
        <v>830.91</v>
      </c>
      <c r="I324" s="4">
        <v>488.63</v>
      </c>
      <c r="J324" s="4">
        <v>1.6</v>
      </c>
      <c r="K324" s="12">
        <f t="shared" si="18"/>
        <v>797.82666666666671</v>
      </c>
      <c r="L324" s="9">
        <f t="shared" si="19"/>
        <v>37.262727132260878</v>
      </c>
    </row>
    <row r="325" spans="1:12" x14ac:dyDescent="0.25">
      <c r="A325" s="14" t="s">
        <v>9</v>
      </c>
      <c r="B325" s="4">
        <v>43.14</v>
      </c>
      <c r="C325" s="4">
        <v>23.9</v>
      </c>
      <c r="D325" s="4">
        <v>0.124</v>
      </c>
      <c r="E325" s="4">
        <v>50.54</v>
      </c>
      <c r="F325" s="4">
        <v>28.81</v>
      </c>
      <c r="G325" s="4">
        <v>0.1</v>
      </c>
      <c r="H325" s="4">
        <v>41.87</v>
      </c>
      <c r="I325" s="4">
        <v>25.3</v>
      </c>
      <c r="J325" s="4">
        <v>9.5000000000000001E-2</v>
      </c>
      <c r="K325" s="12">
        <f t="shared" si="18"/>
        <v>45.183333333333337</v>
      </c>
      <c r="L325" s="9">
        <f t="shared" si="19"/>
        <v>4.6822679689797058</v>
      </c>
    </row>
    <row r="326" spans="1:12" x14ac:dyDescent="0.25">
      <c r="A326" s="14" t="s">
        <v>10</v>
      </c>
      <c r="B326" s="4">
        <v>77.05</v>
      </c>
      <c r="C326" s="4">
        <v>43.13</v>
      </c>
      <c r="D326" s="4">
        <v>1.22</v>
      </c>
      <c r="E326" s="4">
        <v>97.17</v>
      </c>
      <c r="F326" s="4">
        <v>55.95</v>
      </c>
      <c r="G326" s="4">
        <v>1.1599999999999999</v>
      </c>
      <c r="H326" s="4">
        <v>90.75</v>
      </c>
      <c r="I326" s="4">
        <v>55.4</v>
      </c>
      <c r="J326" s="4">
        <v>1.73</v>
      </c>
      <c r="K326" s="12">
        <f t="shared" si="18"/>
        <v>88.323333333333338</v>
      </c>
      <c r="L326" s="9">
        <f t="shared" si="19"/>
        <v>10.277165627415634</v>
      </c>
    </row>
    <row r="327" spans="1:12" x14ac:dyDescent="0.25">
      <c r="A327" s="14" t="s">
        <v>11</v>
      </c>
      <c r="B327" s="4">
        <v>76.540000000000006</v>
      </c>
      <c r="C327" s="4">
        <v>128.26</v>
      </c>
      <c r="D327" s="4">
        <v>1.47</v>
      </c>
      <c r="E327" s="4">
        <v>41</v>
      </c>
      <c r="F327" s="4">
        <v>71.14</v>
      </c>
      <c r="G327" s="4">
        <v>1.06</v>
      </c>
      <c r="H327" s="4">
        <v>3733.58</v>
      </c>
      <c r="I327" s="4">
        <v>6954.49</v>
      </c>
      <c r="J327" s="4">
        <v>1.79</v>
      </c>
      <c r="K327" s="12">
        <f t="shared" si="18"/>
        <v>1283.7066666666667</v>
      </c>
      <c r="L327" s="9">
        <f t="shared" si="19"/>
        <v>2121.7269581483224</v>
      </c>
    </row>
    <row r="328" spans="1:12" x14ac:dyDescent="0.25">
      <c r="A328" s="14" t="s">
        <v>12</v>
      </c>
      <c r="B328" s="4">
        <v>168.11</v>
      </c>
      <c r="C328" s="4">
        <v>120.91</v>
      </c>
      <c r="D328" s="4">
        <v>3.52</v>
      </c>
      <c r="E328" s="4">
        <v>43.76</v>
      </c>
      <c r="F328" s="4">
        <v>32.619999999999997</v>
      </c>
      <c r="G328" s="4">
        <v>3.27</v>
      </c>
      <c r="H328" s="4">
        <v>5549.53</v>
      </c>
      <c r="I328" s="4">
        <v>4420.2</v>
      </c>
      <c r="J328" s="4">
        <v>3.8</v>
      </c>
      <c r="K328" s="12">
        <f t="shared" si="18"/>
        <v>1920.4666666666665</v>
      </c>
      <c r="L328" s="9">
        <f t="shared" si="19"/>
        <v>3143.4759802857297</v>
      </c>
    </row>
    <row r="329" spans="1:12" x14ac:dyDescent="0.25">
      <c r="A329" s="14" t="s">
        <v>13</v>
      </c>
      <c r="B329" s="4">
        <v>67.14</v>
      </c>
      <c r="C329" s="4">
        <v>36.36</v>
      </c>
      <c r="D329" s="4">
        <v>0.224</v>
      </c>
      <c r="E329" s="4">
        <v>69.94</v>
      </c>
      <c r="F329" s="4">
        <v>38.96</v>
      </c>
      <c r="G329" s="4">
        <v>0.254</v>
      </c>
      <c r="H329" s="4">
        <v>60.92</v>
      </c>
      <c r="I329" s="4">
        <v>35.96</v>
      </c>
      <c r="J329" s="4">
        <v>0.374</v>
      </c>
      <c r="K329" s="12">
        <f t="shared" si="18"/>
        <v>66</v>
      </c>
      <c r="L329" s="9">
        <f t="shared" si="19"/>
        <v>4.6167954254006087</v>
      </c>
    </row>
    <row r="330" spans="1:12" x14ac:dyDescent="0.25">
      <c r="A330" s="14" t="s">
        <v>14</v>
      </c>
      <c r="B330" s="4">
        <v>11.89</v>
      </c>
      <c r="C330" s="4">
        <v>8.26</v>
      </c>
      <c r="D330" s="4">
        <v>6.53</v>
      </c>
      <c r="E330" s="4">
        <v>8.7100000000000009</v>
      </c>
      <c r="F330" s="4">
        <v>6.48</v>
      </c>
      <c r="G330" s="4">
        <v>5.55</v>
      </c>
      <c r="H330" s="4" t="s">
        <v>131</v>
      </c>
      <c r="I330" s="4" t="s">
        <v>128</v>
      </c>
      <c r="J330" s="4" t="s">
        <v>128</v>
      </c>
      <c r="K330" s="12">
        <f t="shared" si="18"/>
        <v>10.3</v>
      </c>
      <c r="L330" s="9">
        <f t="shared" si="19"/>
        <v>2.248599564173225</v>
      </c>
    </row>
    <row r="331" spans="1:12" x14ac:dyDescent="0.25">
      <c r="A331" s="14" t="s">
        <v>15</v>
      </c>
      <c r="B331" s="4">
        <v>1.19</v>
      </c>
      <c r="C331" s="4">
        <v>0.67</v>
      </c>
      <c r="D331" s="4">
        <v>0.107</v>
      </c>
      <c r="E331" s="4">
        <v>0.52</v>
      </c>
      <c r="F331" s="4">
        <v>0.31</v>
      </c>
      <c r="G331" s="4">
        <v>6.83E-2</v>
      </c>
      <c r="H331" s="4">
        <v>0.32</v>
      </c>
      <c r="I331" s="4">
        <v>0.21</v>
      </c>
      <c r="J331" s="4">
        <v>0.16500000000000001</v>
      </c>
      <c r="K331" s="12">
        <f t="shared" si="18"/>
        <v>0.67666666666666664</v>
      </c>
      <c r="L331" s="9">
        <f t="shared" si="19"/>
        <v>0.45566800780100136</v>
      </c>
    </row>
    <row r="332" spans="1:12" x14ac:dyDescent="0.25">
      <c r="A332" s="14" t="s">
        <v>16</v>
      </c>
      <c r="B332" s="4" t="s">
        <v>131</v>
      </c>
      <c r="C332" s="4" t="s">
        <v>128</v>
      </c>
      <c r="D332" s="4" t="s">
        <v>128</v>
      </c>
      <c r="E332" s="4">
        <v>0.74</v>
      </c>
      <c r="F332" s="4">
        <v>0.45</v>
      </c>
      <c r="G332" s="4">
        <v>0.121</v>
      </c>
      <c r="H332" s="4">
        <v>1.19</v>
      </c>
      <c r="I332" s="4">
        <v>0.75</v>
      </c>
      <c r="J332" s="4">
        <v>0.17899999999999999</v>
      </c>
      <c r="K332" s="12">
        <f t="shared" si="18"/>
        <v>0.96499999999999997</v>
      </c>
      <c r="L332" s="9">
        <f t="shared" si="19"/>
        <v>0.31819805153394615</v>
      </c>
    </row>
    <row r="333" spans="1:12" x14ac:dyDescent="0.25">
      <c r="A333" s="14" t="s">
        <v>17</v>
      </c>
      <c r="B333" s="4">
        <v>1.91</v>
      </c>
      <c r="C333" s="4">
        <v>1.08</v>
      </c>
      <c r="D333" s="4">
        <v>5.6800000000000003E-2</v>
      </c>
      <c r="E333" s="4" t="s">
        <v>131</v>
      </c>
      <c r="F333" s="4" t="s">
        <v>128</v>
      </c>
      <c r="G333" s="4" t="s">
        <v>128</v>
      </c>
      <c r="H333" s="4">
        <v>1.98</v>
      </c>
      <c r="I333" s="4">
        <v>1.21</v>
      </c>
      <c r="J333" s="4">
        <v>0.10100000000000001</v>
      </c>
      <c r="K333" s="12">
        <f t="shared" si="18"/>
        <v>1.9449999999999998</v>
      </c>
      <c r="L333" s="9">
        <f t="shared" si="19"/>
        <v>4.9497474683058366E-2</v>
      </c>
    </row>
    <row r="334" spans="1:12" x14ac:dyDescent="0.25">
      <c r="A334" s="14" t="s">
        <v>18</v>
      </c>
      <c r="B334" s="4" t="s">
        <v>131</v>
      </c>
      <c r="C334" s="4" t="s">
        <v>128</v>
      </c>
      <c r="D334" s="4" t="s">
        <v>128</v>
      </c>
      <c r="E334" s="4">
        <v>240.26</v>
      </c>
      <c r="F334" s="4">
        <v>150.66999999999999</v>
      </c>
      <c r="G334" s="4">
        <v>0.35799999999999998</v>
      </c>
      <c r="H334" s="4" t="s">
        <v>131</v>
      </c>
      <c r="I334" s="4" t="s">
        <v>128</v>
      </c>
      <c r="J334" s="4" t="s">
        <v>128</v>
      </c>
      <c r="K334" s="12">
        <f t="shared" si="18"/>
        <v>240.26</v>
      </c>
      <c r="L334" s="9" t="s">
        <v>128</v>
      </c>
    </row>
    <row r="335" spans="1:12" x14ac:dyDescent="0.25">
      <c r="A335" s="14" t="s">
        <v>19</v>
      </c>
      <c r="B335" s="4" t="s">
        <v>131</v>
      </c>
      <c r="C335" s="4" t="s">
        <v>128</v>
      </c>
      <c r="D335" s="4" t="s">
        <v>128</v>
      </c>
      <c r="E335" s="4">
        <v>0.73</v>
      </c>
      <c r="F335" s="4">
        <v>0.41</v>
      </c>
      <c r="G335" s="4">
        <v>0.17100000000000001</v>
      </c>
      <c r="H335" s="4">
        <v>0.54</v>
      </c>
      <c r="I335" s="4">
        <v>0.33</v>
      </c>
      <c r="J335" s="4">
        <v>0.28000000000000003</v>
      </c>
      <c r="K335" s="12">
        <f t="shared" si="18"/>
        <v>0.63500000000000001</v>
      </c>
      <c r="L335" s="9">
        <f t="shared" si="19"/>
        <v>0.13435028842544408</v>
      </c>
    </row>
    <row r="336" spans="1:12" x14ac:dyDescent="0.25">
      <c r="A336" s="14" t="s">
        <v>20</v>
      </c>
      <c r="B336" s="4" t="s">
        <v>131</v>
      </c>
      <c r="C336" s="4" t="s">
        <v>128</v>
      </c>
      <c r="D336" s="4" t="s">
        <v>128</v>
      </c>
      <c r="E336" s="4">
        <v>3.37</v>
      </c>
      <c r="F336" s="4">
        <v>2.59</v>
      </c>
      <c r="G336" s="4">
        <v>2.2799999999999998</v>
      </c>
      <c r="H336" s="4" t="s">
        <v>131</v>
      </c>
      <c r="I336" s="4" t="s">
        <v>128</v>
      </c>
      <c r="J336" s="4" t="s">
        <v>128</v>
      </c>
      <c r="K336" s="12">
        <f t="shared" si="18"/>
        <v>3.37</v>
      </c>
      <c r="L336" s="9" t="s">
        <v>128</v>
      </c>
    </row>
    <row r="337" spans="1:33" x14ac:dyDescent="0.25">
      <c r="A337" s="14" t="s">
        <v>21</v>
      </c>
      <c r="B337" s="4" t="s">
        <v>131</v>
      </c>
      <c r="C337" s="4" t="s">
        <v>128</v>
      </c>
      <c r="D337" s="4" t="s">
        <v>128</v>
      </c>
      <c r="E337" s="4" t="s">
        <v>131</v>
      </c>
      <c r="F337" s="4" t="s">
        <v>128</v>
      </c>
      <c r="G337" s="4" t="s">
        <v>128</v>
      </c>
      <c r="H337" s="4" t="s">
        <v>131</v>
      </c>
      <c r="I337" s="4" t="s">
        <v>128</v>
      </c>
      <c r="J337" s="4" t="s">
        <v>128</v>
      </c>
      <c r="K337" s="12" t="s">
        <v>128</v>
      </c>
      <c r="L337" s="9" t="s">
        <v>128</v>
      </c>
    </row>
    <row r="338" spans="1:33" x14ac:dyDescent="0.25">
      <c r="A338" s="14" t="s">
        <v>22</v>
      </c>
      <c r="B338" s="4">
        <v>5.4</v>
      </c>
      <c r="C338" s="4">
        <v>3.13</v>
      </c>
      <c r="D338" s="4">
        <v>0.68</v>
      </c>
      <c r="E338" s="4">
        <v>4.09</v>
      </c>
      <c r="F338" s="4">
        <v>2.46</v>
      </c>
      <c r="G338" s="4">
        <v>0.622</v>
      </c>
      <c r="H338" s="4">
        <v>4.3899999999999997</v>
      </c>
      <c r="I338" s="4">
        <v>2.8</v>
      </c>
      <c r="J338" s="4">
        <v>1.06</v>
      </c>
      <c r="K338" s="12">
        <f t="shared" si="18"/>
        <v>4.626666666666666</v>
      </c>
      <c r="L338" s="9">
        <f t="shared" si="19"/>
        <v>0.68631868205181334</v>
      </c>
    </row>
    <row r="339" spans="1:33" x14ac:dyDescent="0.25">
      <c r="A339" s="14" t="s">
        <v>23</v>
      </c>
      <c r="B339" s="4" t="s">
        <v>131</v>
      </c>
      <c r="C339" s="4" t="s">
        <v>128</v>
      </c>
      <c r="D339" s="4" t="s">
        <v>128</v>
      </c>
      <c r="E339" s="4">
        <v>0.84</v>
      </c>
      <c r="F339" s="4">
        <v>0.59</v>
      </c>
      <c r="G339" s="4">
        <v>0.35599999999999998</v>
      </c>
      <c r="H339" s="4">
        <v>2.48</v>
      </c>
      <c r="I339" s="4">
        <v>1.74</v>
      </c>
      <c r="J339" s="4">
        <v>0.53900000000000003</v>
      </c>
      <c r="K339" s="12">
        <f t="shared" si="18"/>
        <v>1.66</v>
      </c>
      <c r="L339" s="9">
        <f t="shared" si="19"/>
        <v>1.1596551211459381</v>
      </c>
    </row>
    <row r="340" spans="1:33" x14ac:dyDescent="0.25">
      <c r="A340" s="14" t="s">
        <v>24</v>
      </c>
      <c r="B340" s="4">
        <v>0.3</v>
      </c>
      <c r="C340" s="4">
        <v>0.18</v>
      </c>
      <c r="D340" s="4">
        <v>4.6699999999999998E-2</v>
      </c>
      <c r="E340" s="4">
        <v>0.31</v>
      </c>
      <c r="F340" s="4">
        <v>0.18</v>
      </c>
      <c r="G340" s="4">
        <v>2.06E-2</v>
      </c>
      <c r="H340" s="4">
        <v>0.33</v>
      </c>
      <c r="I340" s="4">
        <v>0.21</v>
      </c>
      <c r="J340" s="4">
        <v>0</v>
      </c>
      <c r="K340" s="12">
        <f t="shared" si="18"/>
        <v>0.3133333333333333</v>
      </c>
      <c r="L340" s="9">
        <f t="shared" si="19"/>
        <v>1.527525231651948E-2</v>
      </c>
    </row>
    <row r="341" spans="1:33" x14ac:dyDescent="0.25">
      <c r="A341" s="14" t="s">
        <v>25</v>
      </c>
      <c r="B341" s="4">
        <v>1.33</v>
      </c>
      <c r="C341" s="4">
        <v>0.78</v>
      </c>
      <c r="D341" s="4">
        <v>5.4600000000000003E-2</v>
      </c>
      <c r="E341" s="4">
        <v>0.76</v>
      </c>
      <c r="F341" s="4">
        <v>0.46</v>
      </c>
      <c r="G341" s="4">
        <v>5.11E-2</v>
      </c>
      <c r="H341" s="4">
        <v>9.82</v>
      </c>
      <c r="I341" s="4">
        <v>6.25</v>
      </c>
      <c r="J341" s="4">
        <v>0</v>
      </c>
      <c r="K341" s="12">
        <f t="shared" si="18"/>
        <v>3.97</v>
      </c>
      <c r="L341" s="9">
        <f t="shared" si="19"/>
        <v>5.0742585665296955</v>
      </c>
    </row>
    <row r="342" spans="1:33" x14ac:dyDescent="0.25">
      <c r="A342" s="14" t="s">
        <v>26</v>
      </c>
      <c r="B342" s="4">
        <v>6.92</v>
      </c>
      <c r="C342" s="4">
        <v>4.0999999999999996</v>
      </c>
      <c r="D342" s="4">
        <v>0.249</v>
      </c>
      <c r="E342" s="4" t="s">
        <v>131</v>
      </c>
      <c r="F342" s="4">
        <v>0.18</v>
      </c>
      <c r="G342" s="4">
        <v>0.246</v>
      </c>
      <c r="H342" s="4">
        <v>0.56999999999999995</v>
      </c>
      <c r="I342" s="4">
        <v>0.41</v>
      </c>
      <c r="J342" s="4">
        <v>0.314</v>
      </c>
      <c r="K342" s="12">
        <f t="shared" si="18"/>
        <v>3.7450000000000001</v>
      </c>
      <c r="L342" s="9">
        <f t="shared" si="19"/>
        <v>4.4901280605345768</v>
      </c>
    </row>
    <row r="343" spans="1:33" x14ac:dyDescent="0.25">
      <c r="A343" s="14" t="s">
        <v>27</v>
      </c>
      <c r="B343" s="4">
        <v>0.106</v>
      </c>
      <c r="C343" s="4">
        <v>9.4E-2</v>
      </c>
      <c r="D343" s="4">
        <v>0.10100000000000001</v>
      </c>
      <c r="E343" s="4">
        <v>3.21</v>
      </c>
      <c r="F343" s="4">
        <v>2.0099999999999998</v>
      </c>
      <c r="G343" s="4">
        <v>0.109</v>
      </c>
      <c r="H343" s="4">
        <v>0.23</v>
      </c>
      <c r="I343" s="4">
        <v>0.18</v>
      </c>
      <c r="J343" s="4">
        <v>0.128</v>
      </c>
      <c r="K343" s="12">
        <f t="shared" si="18"/>
        <v>1.1819999999999999</v>
      </c>
      <c r="L343" s="9">
        <f t="shared" si="19"/>
        <v>1.7573935245129362</v>
      </c>
    </row>
    <row r="344" spans="1:33" x14ac:dyDescent="0.25">
      <c r="A344" s="14" t="s">
        <v>28</v>
      </c>
      <c r="B344" s="4">
        <v>1.59</v>
      </c>
      <c r="C344" s="4">
        <v>1.1399999999999999</v>
      </c>
      <c r="D344" s="4">
        <v>0.128</v>
      </c>
      <c r="E344" s="4" t="s">
        <v>131</v>
      </c>
      <c r="F344" s="4" t="s">
        <v>128</v>
      </c>
      <c r="G344" s="4" t="s">
        <v>128</v>
      </c>
      <c r="H344" s="4">
        <v>2.56</v>
      </c>
      <c r="I344" s="4">
        <v>2.0099999999999998</v>
      </c>
      <c r="J344" s="4">
        <v>0.16300000000000001</v>
      </c>
      <c r="K344" s="12">
        <f t="shared" si="18"/>
        <v>2.0750000000000002</v>
      </c>
      <c r="L344" s="9">
        <f t="shared" si="19"/>
        <v>0.68589357775095083</v>
      </c>
    </row>
    <row r="345" spans="1:33" x14ac:dyDescent="0.25">
      <c r="A345" s="14" t="s">
        <v>29</v>
      </c>
      <c r="B345" s="4">
        <v>0.6</v>
      </c>
      <c r="C345" s="4">
        <v>0.44</v>
      </c>
      <c r="D345" s="4">
        <v>0.214</v>
      </c>
      <c r="E345" s="4" t="s">
        <v>131</v>
      </c>
      <c r="F345" s="4" t="s">
        <v>128</v>
      </c>
      <c r="G345" s="4" t="s">
        <v>128</v>
      </c>
      <c r="H345" s="4">
        <v>0.24</v>
      </c>
      <c r="I345" s="4">
        <v>0.2</v>
      </c>
      <c r="J345" s="4">
        <v>0.122</v>
      </c>
      <c r="K345" s="12">
        <f t="shared" si="18"/>
        <v>0.42</v>
      </c>
      <c r="L345" s="9">
        <f t="shared" si="19"/>
        <v>0.25455844122715715</v>
      </c>
    </row>
    <row r="346" spans="1:33" x14ac:dyDescent="0.25">
      <c r="A346" s="14" t="s">
        <v>30</v>
      </c>
      <c r="B346" s="4">
        <v>16.95</v>
      </c>
      <c r="C346" s="4">
        <v>11.78</v>
      </c>
      <c r="D346" s="4">
        <v>6.5199999999999994E-2</v>
      </c>
      <c r="E346" s="4">
        <v>36.21</v>
      </c>
      <c r="F346" s="4">
        <v>25.98</v>
      </c>
      <c r="G346" s="4">
        <v>0.187</v>
      </c>
      <c r="H346" s="4">
        <v>43.62</v>
      </c>
      <c r="I346" s="4">
        <v>33.479999999999997</v>
      </c>
      <c r="J346" s="4">
        <v>1.1299999999999999</v>
      </c>
      <c r="K346" s="12">
        <f t="shared" si="18"/>
        <v>32.26</v>
      </c>
      <c r="L346" s="9">
        <f t="shared" si="19"/>
        <v>13.766775221525196</v>
      </c>
    </row>
    <row r="347" spans="1:33" x14ac:dyDescent="0.25">
      <c r="A347" s="14" t="s">
        <v>31</v>
      </c>
      <c r="B347" s="4">
        <v>0.38</v>
      </c>
      <c r="C347" s="4">
        <v>0.31</v>
      </c>
      <c r="D347" s="4">
        <v>0.121</v>
      </c>
      <c r="E347" s="4">
        <v>5.01</v>
      </c>
      <c r="F347" s="4">
        <v>4.0999999999999996</v>
      </c>
      <c r="G347" s="4">
        <v>0.107</v>
      </c>
      <c r="H347" s="4">
        <v>2.0699999999999998</v>
      </c>
      <c r="I347" s="4">
        <v>1.82</v>
      </c>
      <c r="J347" s="4">
        <v>0.17899999999999999</v>
      </c>
      <c r="K347" s="12">
        <f t="shared" si="18"/>
        <v>2.4866666666666664</v>
      </c>
      <c r="L347" s="9">
        <f t="shared" si="19"/>
        <v>2.3429539759315237</v>
      </c>
    </row>
    <row r="348" spans="1:33" x14ac:dyDescent="0.25">
      <c r="A348" s="14" t="s">
        <v>32</v>
      </c>
      <c r="B348" s="4" t="s">
        <v>131</v>
      </c>
      <c r="C348" s="4" t="s">
        <v>128</v>
      </c>
      <c r="D348" s="4" t="s">
        <v>128</v>
      </c>
      <c r="E348" s="4">
        <v>9.2999999999999999E-2</v>
      </c>
      <c r="F348" s="4">
        <v>8.5999999999999993E-2</v>
      </c>
      <c r="G348" s="4">
        <v>3.39E-2</v>
      </c>
      <c r="H348" s="4">
        <v>1.18</v>
      </c>
      <c r="I348" s="4">
        <v>1.04</v>
      </c>
      <c r="J348" s="4">
        <v>0.08</v>
      </c>
      <c r="K348" s="12">
        <f t="shared" si="18"/>
        <v>0.63649999999999995</v>
      </c>
      <c r="L348" s="9">
        <f t="shared" si="19"/>
        <v>0.76862507114977707</v>
      </c>
    </row>
    <row r="349" spans="1:33" ht="13.8" thickBot="1" x14ac:dyDescent="0.3">
      <c r="A349" s="15" t="s">
        <v>33</v>
      </c>
      <c r="B349" s="5">
        <v>6.7</v>
      </c>
      <c r="C349" s="5">
        <v>5.7</v>
      </c>
      <c r="D349" s="5">
        <v>6.4699999999999994E-2</v>
      </c>
      <c r="E349" s="5">
        <v>4.43</v>
      </c>
      <c r="F349" s="5">
        <v>3.91</v>
      </c>
      <c r="G349" s="5">
        <v>7.0300000000000001E-2</v>
      </c>
      <c r="H349" s="5">
        <v>3.96</v>
      </c>
      <c r="I349" s="5">
        <v>3.77</v>
      </c>
      <c r="J349" s="5">
        <v>0.78600000000000003</v>
      </c>
      <c r="K349" s="13">
        <f t="shared" si="18"/>
        <v>5.03</v>
      </c>
      <c r="L349" s="10">
        <f t="shared" si="19"/>
        <v>1.4652303573158734</v>
      </c>
    </row>
    <row r="350" spans="1:33" ht="13.8" thickBot="1" x14ac:dyDescent="0.3"/>
    <row r="351" spans="1:33" x14ac:dyDescent="0.25">
      <c r="A351" s="11"/>
      <c r="B351" s="3" t="s">
        <v>134</v>
      </c>
      <c r="C351" s="3" t="s">
        <v>0</v>
      </c>
      <c r="D351" s="3" t="s">
        <v>129</v>
      </c>
      <c r="E351" s="3" t="s">
        <v>135</v>
      </c>
      <c r="F351" s="3" t="s">
        <v>0</v>
      </c>
      <c r="G351" s="3" t="s">
        <v>129</v>
      </c>
      <c r="H351" s="3" t="s">
        <v>136</v>
      </c>
      <c r="I351" s="3" t="s">
        <v>0</v>
      </c>
      <c r="J351" s="3" t="s">
        <v>129</v>
      </c>
      <c r="K351" s="3" t="s">
        <v>137</v>
      </c>
      <c r="L351" s="3" t="s">
        <v>0</v>
      </c>
      <c r="M351" s="3" t="s">
        <v>129</v>
      </c>
      <c r="N351" s="3" t="s">
        <v>138</v>
      </c>
      <c r="O351" s="3" t="s">
        <v>0</v>
      </c>
      <c r="P351" s="3" t="s">
        <v>129</v>
      </c>
      <c r="Q351" s="3" t="s">
        <v>139</v>
      </c>
      <c r="R351" s="3" t="s">
        <v>0</v>
      </c>
      <c r="S351" s="3" t="s">
        <v>129</v>
      </c>
      <c r="T351" s="3" t="s">
        <v>140</v>
      </c>
      <c r="U351" s="3" t="s">
        <v>0</v>
      </c>
      <c r="V351" s="3" t="s">
        <v>129</v>
      </c>
      <c r="W351" s="3" t="s">
        <v>141</v>
      </c>
      <c r="X351" s="3" t="s">
        <v>0</v>
      </c>
      <c r="Y351" s="3" t="s">
        <v>129</v>
      </c>
      <c r="Z351" s="3" t="s">
        <v>142</v>
      </c>
      <c r="AA351" s="3" t="s">
        <v>0</v>
      </c>
      <c r="AB351" s="3" t="s">
        <v>129</v>
      </c>
      <c r="AC351" s="3" t="s">
        <v>143</v>
      </c>
      <c r="AD351" s="3" t="s">
        <v>0</v>
      </c>
      <c r="AE351" s="3" t="s">
        <v>129</v>
      </c>
      <c r="AF351" s="11" t="s">
        <v>132</v>
      </c>
      <c r="AG351" s="8" t="s">
        <v>133</v>
      </c>
    </row>
    <row r="352" spans="1:33" x14ac:dyDescent="0.25">
      <c r="A352" s="14" t="s">
        <v>1</v>
      </c>
      <c r="B352" s="4">
        <v>136</v>
      </c>
      <c r="C352" s="4">
        <v>4.63</v>
      </c>
      <c r="D352" s="4">
        <v>0.88500000000000001</v>
      </c>
      <c r="E352" s="4">
        <v>107.53</v>
      </c>
      <c r="F352" s="4">
        <v>3.62</v>
      </c>
      <c r="G352" s="4">
        <v>0.85699999999999998</v>
      </c>
      <c r="H352" s="4">
        <v>2893.14</v>
      </c>
      <c r="I352" s="4">
        <v>92.05</v>
      </c>
      <c r="J352" s="4">
        <v>0.66800000000000004</v>
      </c>
      <c r="K352" s="4">
        <v>74.430000000000007</v>
      </c>
      <c r="L352" s="4">
        <v>2.5099999999999998</v>
      </c>
      <c r="M352" s="4">
        <v>0.73099999999999998</v>
      </c>
      <c r="N352" s="4">
        <v>122.01</v>
      </c>
      <c r="O352" s="4">
        <v>3.99</v>
      </c>
      <c r="P352" s="4">
        <v>0.438</v>
      </c>
      <c r="Q352" s="4">
        <v>159.34</v>
      </c>
      <c r="R352" s="4">
        <v>5.45</v>
      </c>
      <c r="S352" s="4">
        <v>1.28</v>
      </c>
      <c r="T352" s="4">
        <v>629.34</v>
      </c>
      <c r="U352" s="4">
        <v>20.49</v>
      </c>
      <c r="V352" s="4">
        <v>1.5</v>
      </c>
      <c r="W352" s="4">
        <v>151.30000000000001</v>
      </c>
      <c r="X352" s="4">
        <v>5.25</v>
      </c>
      <c r="Y352" s="4">
        <v>0.61899999999999999</v>
      </c>
      <c r="Z352" s="4">
        <v>215.06</v>
      </c>
      <c r="AA352" s="4">
        <v>7.2</v>
      </c>
      <c r="AB352" s="4">
        <v>0.995</v>
      </c>
      <c r="AC352" s="4">
        <v>238.96</v>
      </c>
      <c r="AD352" s="4">
        <v>7.88</v>
      </c>
      <c r="AE352" s="4">
        <v>0.98899999999999999</v>
      </c>
      <c r="AF352" s="12">
        <f>AVERAGE(B352,E352,H352,K352,N352,Q352,T352,W352,Z352,AC352)</f>
        <v>472.71100000000007</v>
      </c>
      <c r="AG352" s="9">
        <f>STDEV(B352,E352,H352,K352,N352,Q352,T352,W352,Z352,AC352)</f>
        <v>864.99130224849966</v>
      </c>
    </row>
    <row r="353" spans="1:33" x14ac:dyDescent="0.25">
      <c r="A353" s="14" t="s">
        <v>2</v>
      </c>
      <c r="B353" s="4">
        <v>891.61</v>
      </c>
      <c r="C353" s="4">
        <v>28.55</v>
      </c>
      <c r="D353" s="4">
        <v>1.1200000000000001</v>
      </c>
      <c r="E353" s="4">
        <v>900.19</v>
      </c>
      <c r="F353" s="4">
        <v>28.77</v>
      </c>
      <c r="G353" s="4">
        <v>1.07</v>
      </c>
      <c r="H353" s="4">
        <v>2167.44</v>
      </c>
      <c r="I353" s="4">
        <v>69.150000000000006</v>
      </c>
      <c r="J353" s="4">
        <v>0.82199999999999995</v>
      </c>
      <c r="K353" s="4">
        <v>917.15</v>
      </c>
      <c r="L353" s="4">
        <v>29.38</v>
      </c>
      <c r="M353" s="4">
        <v>0.94099999999999995</v>
      </c>
      <c r="N353" s="4">
        <v>1020.62</v>
      </c>
      <c r="O353" s="4">
        <v>32.75</v>
      </c>
      <c r="P353" s="4">
        <v>0.60399999999999998</v>
      </c>
      <c r="Q353" s="4">
        <v>1053.01</v>
      </c>
      <c r="R353" s="4">
        <v>34.11</v>
      </c>
      <c r="S353" s="4">
        <v>1.61</v>
      </c>
      <c r="T353" s="4">
        <v>1468.35</v>
      </c>
      <c r="U353" s="4">
        <v>47.61</v>
      </c>
      <c r="V353" s="4">
        <v>0.90300000000000002</v>
      </c>
      <c r="W353" s="4">
        <v>1096.45</v>
      </c>
      <c r="X353" s="4">
        <v>35.82</v>
      </c>
      <c r="Y353" s="4">
        <v>0.82499999999999996</v>
      </c>
      <c r="Z353" s="4">
        <v>1187.6500000000001</v>
      </c>
      <c r="AA353" s="4">
        <v>38.85</v>
      </c>
      <c r="AB353" s="4">
        <v>1.31</v>
      </c>
      <c r="AC353" s="4">
        <v>1308.76</v>
      </c>
      <c r="AD353" s="4">
        <v>42.92</v>
      </c>
      <c r="AE353" s="4">
        <v>1.35</v>
      </c>
      <c r="AF353" s="12">
        <f t="shared" ref="AF353:AF384" si="20">AVERAGE(B353,E353,H353,K353,N353,Q353,T353,W353,Z353,AC353)</f>
        <v>1201.123</v>
      </c>
      <c r="AG353" s="9">
        <f t="shared" ref="AG353:AG384" si="21">STDEV(B353,E353,H353,K353,N353,Q353,T353,W353,Z353,AC353)</f>
        <v>387.21526063389825</v>
      </c>
    </row>
    <row r="354" spans="1:33" x14ac:dyDescent="0.25">
      <c r="A354" s="14" t="s">
        <v>3</v>
      </c>
      <c r="B354" s="4">
        <v>4739.2</v>
      </c>
      <c r="C354" s="4">
        <v>221.69</v>
      </c>
      <c r="D354" s="4">
        <v>231.94</v>
      </c>
      <c r="E354" s="4">
        <v>2195.5</v>
      </c>
      <c r="F354" s="4">
        <v>128.81</v>
      </c>
      <c r="G354" s="4">
        <v>223.08</v>
      </c>
      <c r="H354" s="4">
        <v>7138.6</v>
      </c>
      <c r="I354" s="4">
        <v>294.87</v>
      </c>
      <c r="J354" s="4">
        <v>177.53</v>
      </c>
      <c r="K354" s="4">
        <v>1339.57</v>
      </c>
      <c r="L354" s="4">
        <v>95.14</v>
      </c>
      <c r="M354" s="4">
        <v>197.42</v>
      </c>
      <c r="N354" s="4">
        <v>2613.04</v>
      </c>
      <c r="O354" s="4">
        <v>118.16</v>
      </c>
      <c r="P354" s="4">
        <v>120.01</v>
      </c>
      <c r="Q354" s="4">
        <v>1245.6199999999999</v>
      </c>
      <c r="R354" s="4">
        <v>147.25</v>
      </c>
      <c r="S354" s="4">
        <v>313.33</v>
      </c>
      <c r="T354" s="4">
        <v>1868.2</v>
      </c>
      <c r="U354" s="4">
        <v>125.39</v>
      </c>
      <c r="V354" s="4">
        <v>184.19</v>
      </c>
      <c r="W354" s="4">
        <v>589.51</v>
      </c>
      <c r="X354" s="4">
        <v>96.11</v>
      </c>
      <c r="Y354" s="4">
        <v>167.47</v>
      </c>
      <c r="Z354" s="4">
        <v>5040.5</v>
      </c>
      <c r="AA354" s="4">
        <v>245.76</v>
      </c>
      <c r="AB354" s="4">
        <v>267.95999999999998</v>
      </c>
      <c r="AC354" s="4" t="s">
        <v>131</v>
      </c>
      <c r="AD354" s="4" t="s">
        <v>128</v>
      </c>
      <c r="AE354" s="4" t="s">
        <v>128</v>
      </c>
      <c r="AF354" s="12">
        <f t="shared" si="20"/>
        <v>2974.4155555555553</v>
      </c>
      <c r="AG354" s="9">
        <f t="shared" si="21"/>
        <v>2180.419808110993</v>
      </c>
    </row>
    <row r="355" spans="1:33" x14ac:dyDescent="0.25">
      <c r="A355" s="14" t="s">
        <v>4</v>
      </c>
      <c r="B355" s="4" t="s">
        <v>131</v>
      </c>
      <c r="C355" s="4" t="s">
        <v>128</v>
      </c>
      <c r="D355" s="4" t="s">
        <v>128</v>
      </c>
      <c r="E355" s="4">
        <v>1.5</v>
      </c>
      <c r="F355" s="4">
        <v>0.57999999999999996</v>
      </c>
      <c r="G355" s="4">
        <v>1.4</v>
      </c>
      <c r="H355" s="4" t="s">
        <v>131</v>
      </c>
      <c r="I355" s="4" t="s">
        <v>128</v>
      </c>
      <c r="J355" s="4" t="s">
        <v>128</v>
      </c>
      <c r="K355" s="4" t="s">
        <v>131</v>
      </c>
      <c r="L355" s="4" t="s">
        <v>128</v>
      </c>
      <c r="M355" s="4" t="s">
        <v>128</v>
      </c>
      <c r="N355" s="4" t="s">
        <v>131</v>
      </c>
      <c r="O355" s="4" t="s">
        <v>128</v>
      </c>
      <c r="P355" s="4" t="s">
        <v>128</v>
      </c>
      <c r="Q355" s="4" t="s">
        <v>131</v>
      </c>
      <c r="R355" s="4" t="s">
        <v>128</v>
      </c>
      <c r="S355" s="4" t="s">
        <v>128</v>
      </c>
      <c r="T355" s="4" t="s">
        <v>131</v>
      </c>
      <c r="U355" s="4" t="s">
        <v>128</v>
      </c>
      <c r="V355" s="4" t="s">
        <v>128</v>
      </c>
      <c r="W355" s="4" t="s">
        <v>131</v>
      </c>
      <c r="X355" s="4" t="s">
        <v>128</v>
      </c>
      <c r="Y355" s="4" t="s">
        <v>128</v>
      </c>
      <c r="Z355" s="4" t="s">
        <v>131</v>
      </c>
      <c r="AA355" s="4" t="s">
        <v>128</v>
      </c>
      <c r="AB355" s="4" t="s">
        <v>128</v>
      </c>
      <c r="AC355" s="4">
        <v>2.11</v>
      </c>
      <c r="AD355" s="4">
        <v>0.71</v>
      </c>
      <c r="AE355" s="4">
        <v>1.8</v>
      </c>
      <c r="AF355" s="12">
        <f t="shared" si="20"/>
        <v>1.8049999999999999</v>
      </c>
      <c r="AG355" s="9">
        <f t="shared" si="21"/>
        <v>0.43133513652379379</v>
      </c>
    </row>
    <row r="356" spans="1:33" x14ac:dyDescent="0.25">
      <c r="A356" s="14" t="s">
        <v>5</v>
      </c>
      <c r="B356" s="4">
        <v>856.1</v>
      </c>
      <c r="C356" s="4">
        <v>30.18</v>
      </c>
      <c r="D356" s="4">
        <v>4.9400000000000004</v>
      </c>
      <c r="E356" s="4">
        <v>821.92</v>
      </c>
      <c r="F356" s="4">
        <v>27.84</v>
      </c>
      <c r="G356" s="4">
        <v>4.62</v>
      </c>
      <c r="H356" s="4">
        <v>583.35</v>
      </c>
      <c r="I356" s="4">
        <v>19.89</v>
      </c>
      <c r="J356" s="4">
        <v>3.29</v>
      </c>
      <c r="K356" s="4">
        <v>668.64</v>
      </c>
      <c r="L356" s="4">
        <v>22.4</v>
      </c>
      <c r="M356" s="4">
        <v>3.95</v>
      </c>
      <c r="N356" s="4">
        <v>633.75</v>
      </c>
      <c r="O356" s="4">
        <v>21.04</v>
      </c>
      <c r="P356" s="4">
        <v>2.4500000000000002</v>
      </c>
      <c r="Q356" s="4">
        <v>1002.66</v>
      </c>
      <c r="R356" s="4">
        <v>35.520000000000003</v>
      </c>
      <c r="S356" s="4">
        <v>6.92</v>
      </c>
      <c r="T356" s="4">
        <v>762.53</v>
      </c>
      <c r="U356" s="4">
        <v>28.01</v>
      </c>
      <c r="V356" s="4">
        <v>4.46</v>
      </c>
      <c r="W356" s="4">
        <v>1011.28</v>
      </c>
      <c r="X356" s="4">
        <v>36.520000000000003</v>
      </c>
      <c r="Y356" s="4">
        <v>2.97</v>
      </c>
      <c r="Z356" s="4">
        <v>1384.92</v>
      </c>
      <c r="AA356" s="4">
        <v>47.31</v>
      </c>
      <c r="AB356" s="4">
        <v>6</v>
      </c>
      <c r="AC356" s="4">
        <v>1128.1199999999999</v>
      </c>
      <c r="AD356" s="4">
        <v>37.97</v>
      </c>
      <c r="AE356" s="4">
        <v>5.0999999999999996</v>
      </c>
      <c r="AF356" s="12">
        <f t="shared" si="20"/>
        <v>885.327</v>
      </c>
      <c r="AG356" s="9">
        <f t="shared" si="21"/>
        <v>249.34601514316967</v>
      </c>
    </row>
    <row r="357" spans="1:33" x14ac:dyDescent="0.25">
      <c r="A357" s="14" t="s">
        <v>6</v>
      </c>
      <c r="B357" s="4">
        <v>2499.85</v>
      </c>
      <c r="C357" s="4">
        <v>78.14</v>
      </c>
      <c r="D357" s="4">
        <v>0.38700000000000001</v>
      </c>
      <c r="E357" s="4">
        <v>2551</v>
      </c>
      <c r="F357" s="4">
        <v>79.69</v>
      </c>
      <c r="G357" s="4">
        <v>0.378</v>
      </c>
      <c r="H357" s="4">
        <v>2476.56</v>
      </c>
      <c r="I357" s="4">
        <v>77.39</v>
      </c>
      <c r="J357" s="4">
        <v>0.28299999999999997</v>
      </c>
      <c r="K357" s="4">
        <v>2512.62</v>
      </c>
      <c r="L357" s="4">
        <v>78.56</v>
      </c>
      <c r="M357" s="4">
        <v>0.317</v>
      </c>
      <c r="N357" s="4">
        <v>2603.44</v>
      </c>
      <c r="O357" s="4">
        <v>81.459999999999994</v>
      </c>
      <c r="P357" s="4">
        <v>0.219</v>
      </c>
      <c r="Q357" s="4">
        <v>2464.54</v>
      </c>
      <c r="R357" s="4">
        <v>77.39</v>
      </c>
      <c r="S357" s="4">
        <v>0.94899999999999995</v>
      </c>
      <c r="T357" s="4">
        <v>2710.58</v>
      </c>
      <c r="U357" s="4">
        <v>85.2</v>
      </c>
      <c r="V357" s="4">
        <v>0.33400000000000002</v>
      </c>
      <c r="W357" s="4">
        <v>2677.05</v>
      </c>
      <c r="X357" s="4">
        <v>84.31</v>
      </c>
      <c r="Y357" s="4">
        <v>0.29399999999999998</v>
      </c>
      <c r="Z357" s="4">
        <v>2870.08</v>
      </c>
      <c r="AA357" s="4">
        <v>90.42</v>
      </c>
      <c r="AB357" s="4">
        <v>0.44500000000000001</v>
      </c>
      <c r="AC357" s="4">
        <v>2874.34</v>
      </c>
      <c r="AD357" s="4">
        <v>90.63</v>
      </c>
      <c r="AE357" s="4">
        <v>0.48699999999999999</v>
      </c>
      <c r="AF357" s="12">
        <f t="shared" si="20"/>
        <v>2624.0059999999994</v>
      </c>
      <c r="AG357" s="9">
        <f t="shared" si="21"/>
        <v>154.29854404152147</v>
      </c>
    </row>
    <row r="358" spans="1:33" x14ac:dyDescent="0.25">
      <c r="A358" s="14" t="s">
        <v>7</v>
      </c>
      <c r="B358" s="4">
        <v>38.5</v>
      </c>
      <c r="C358" s="4">
        <v>3.85</v>
      </c>
      <c r="D358" s="4">
        <v>6.23</v>
      </c>
      <c r="E358" s="4">
        <v>50.05</v>
      </c>
      <c r="F358" s="4">
        <v>3.48</v>
      </c>
      <c r="G358" s="4">
        <v>5.76</v>
      </c>
      <c r="H358" s="4">
        <v>64.11</v>
      </c>
      <c r="I358" s="4">
        <v>3.38</v>
      </c>
      <c r="J358" s="4">
        <v>4.46</v>
      </c>
      <c r="K358" s="4">
        <v>67.8</v>
      </c>
      <c r="L358" s="4">
        <v>3.59</v>
      </c>
      <c r="M358" s="4">
        <v>5.55</v>
      </c>
      <c r="N358" s="4">
        <v>71.180000000000007</v>
      </c>
      <c r="O358" s="4">
        <v>3.16</v>
      </c>
      <c r="P358" s="4">
        <v>3.24</v>
      </c>
      <c r="Q358" s="4">
        <v>45.03</v>
      </c>
      <c r="R358" s="4">
        <v>4.6100000000000003</v>
      </c>
      <c r="S358" s="4">
        <v>8.1999999999999993</v>
      </c>
      <c r="T358" s="4">
        <v>43.17</v>
      </c>
      <c r="U358" s="4">
        <v>3.82</v>
      </c>
      <c r="V358" s="4">
        <v>4.95</v>
      </c>
      <c r="W358" s="4">
        <v>49.32</v>
      </c>
      <c r="X358" s="4">
        <v>4.0599999999999996</v>
      </c>
      <c r="Y358" s="4">
        <v>4.3099999999999996</v>
      </c>
      <c r="Z358" s="4">
        <v>30.6</v>
      </c>
      <c r="AA358" s="4">
        <v>3.63</v>
      </c>
      <c r="AB358" s="4">
        <v>6.65</v>
      </c>
      <c r="AC358" s="4">
        <v>26.8</v>
      </c>
      <c r="AD358" s="4">
        <v>3.08</v>
      </c>
      <c r="AE358" s="4">
        <v>6.76</v>
      </c>
      <c r="AF358" s="12">
        <f t="shared" si="20"/>
        <v>48.655999999999999</v>
      </c>
      <c r="AG358" s="9">
        <f t="shared" si="21"/>
        <v>15.147885220936523</v>
      </c>
    </row>
    <row r="359" spans="1:33" x14ac:dyDescent="0.25">
      <c r="A359" s="14" t="s">
        <v>8</v>
      </c>
      <c r="B359" s="4">
        <v>377.56</v>
      </c>
      <c r="C359" s="4">
        <v>12.12</v>
      </c>
      <c r="D359" s="4">
        <v>1.22</v>
      </c>
      <c r="E359" s="4">
        <v>318.13</v>
      </c>
      <c r="F359" s="4">
        <v>10.17</v>
      </c>
      <c r="G359" s="4">
        <v>1.1599999999999999</v>
      </c>
      <c r="H359" s="4">
        <v>188.62</v>
      </c>
      <c r="I359" s="4">
        <v>6.06</v>
      </c>
      <c r="J359" s="4">
        <v>0.91200000000000003</v>
      </c>
      <c r="K359" s="4">
        <v>239.71</v>
      </c>
      <c r="L359" s="4">
        <v>7.66</v>
      </c>
      <c r="M359" s="4">
        <v>1.18</v>
      </c>
      <c r="N359" s="4">
        <v>287.54000000000002</v>
      </c>
      <c r="O359" s="4">
        <v>9.15</v>
      </c>
      <c r="P359" s="4">
        <v>0.59099999999999997</v>
      </c>
      <c r="Q359" s="4">
        <v>397.15</v>
      </c>
      <c r="R359" s="4">
        <v>12.85</v>
      </c>
      <c r="S359" s="4">
        <v>2.42</v>
      </c>
      <c r="T359" s="4">
        <v>198.58</v>
      </c>
      <c r="U359" s="4">
        <v>6.55</v>
      </c>
      <c r="V359" s="4">
        <v>0.90900000000000003</v>
      </c>
      <c r="W359" s="4">
        <v>419.43</v>
      </c>
      <c r="X359" s="4">
        <v>13.59</v>
      </c>
      <c r="Y359" s="4">
        <v>0.81100000000000005</v>
      </c>
      <c r="Z359" s="4">
        <v>607</v>
      </c>
      <c r="AA359" s="4">
        <v>19.489999999999998</v>
      </c>
      <c r="AB359" s="4">
        <v>1.31</v>
      </c>
      <c r="AC359" s="4">
        <v>504.04</v>
      </c>
      <c r="AD359" s="4">
        <v>16.16</v>
      </c>
      <c r="AE359" s="4">
        <v>1.26</v>
      </c>
      <c r="AF359" s="12">
        <f t="shared" si="20"/>
        <v>353.77599999999995</v>
      </c>
      <c r="AG359" s="9">
        <f t="shared" si="21"/>
        <v>134.77977685427777</v>
      </c>
    </row>
    <row r="360" spans="1:33" x14ac:dyDescent="0.25">
      <c r="A360" s="14" t="s">
        <v>9</v>
      </c>
      <c r="B360" s="4">
        <v>29.52</v>
      </c>
      <c r="C360" s="4">
        <v>1.17</v>
      </c>
      <c r="D360" s="4">
        <v>0.22800000000000001</v>
      </c>
      <c r="E360" s="4">
        <v>17.38</v>
      </c>
      <c r="F360" s="4">
        <v>0.69</v>
      </c>
      <c r="G360" s="4">
        <v>0.224</v>
      </c>
      <c r="H360" s="4">
        <v>5.34</v>
      </c>
      <c r="I360" s="4">
        <v>0.27</v>
      </c>
      <c r="J360" s="4">
        <v>0.14899999999999999</v>
      </c>
      <c r="K360" s="4">
        <v>24.26</v>
      </c>
      <c r="L360" s="4">
        <v>0.87</v>
      </c>
      <c r="M360" s="4">
        <v>0.19500000000000001</v>
      </c>
      <c r="N360" s="4">
        <v>8.58</v>
      </c>
      <c r="O360" s="4">
        <v>0.35</v>
      </c>
      <c r="P360" s="4">
        <v>0.114</v>
      </c>
      <c r="Q360" s="4">
        <v>21.26</v>
      </c>
      <c r="R360" s="4">
        <v>0.92</v>
      </c>
      <c r="S360" s="4">
        <v>0.29699999999999999</v>
      </c>
      <c r="T360" s="4">
        <v>71.14</v>
      </c>
      <c r="U360" s="4">
        <v>2.5299999999999998</v>
      </c>
      <c r="V360" s="4">
        <v>0.17499999999999999</v>
      </c>
      <c r="W360" s="4">
        <v>7.81</v>
      </c>
      <c r="X360" s="4">
        <v>0.72</v>
      </c>
      <c r="Y360" s="4">
        <v>1.03</v>
      </c>
      <c r="Z360" s="4">
        <v>31.67</v>
      </c>
      <c r="AA360" s="4">
        <v>1.22</v>
      </c>
      <c r="AB360" s="4">
        <v>0.22</v>
      </c>
      <c r="AC360" s="4">
        <v>27.94</v>
      </c>
      <c r="AD360" s="4">
        <v>1.02</v>
      </c>
      <c r="AE360" s="4">
        <v>0.25600000000000001</v>
      </c>
      <c r="AF360" s="12">
        <f t="shared" si="20"/>
        <v>24.490000000000002</v>
      </c>
      <c r="AG360" s="9">
        <f t="shared" si="21"/>
        <v>18.927021248292956</v>
      </c>
    </row>
    <row r="361" spans="1:33" x14ac:dyDescent="0.25">
      <c r="A361" s="14" t="s">
        <v>10</v>
      </c>
      <c r="B361" s="4">
        <v>25.2</v>
      </c>
      <c r="C361" s="4">
        <v>1.7</v>
      </c>
      <c r="D361" s="4">
        <v>1.37</v>
      </c>
      <c r="E361" s="4">
        <v>13.63</v>
      </c>
      <c r="F361" s="4">
        <v>1.1000000000000001</v>
      </c>
      <c r="G361" s="4">
        <v>1.58</v>
      </c>
      <c r="H361" s="4">
        <v>18.87</v>
      </c>
      <c r="I361" s="4">
        <v>1.1100000000000001</v>
      </c>
      <c r="J361" s="4">
        <v>1.1499999999999999</v>
      </c>
      <c r="K361" s="4">
        <v>20.86</v>
      </c>
      <c r="L361" s="4">
        <v>1.1299999999999999</v>
      </c>
      <c r="M361" s="4">
        <v>1.1599999999999999</v>
      </c>
      <c r="N361" s="4">
        <v>19.059999999999999</v>
      </c>
      <c r="O361" s="4">
        <v>0.97</v>
      </c>
      <c r="P361" s="4">
        <v>0.79</v>
      </c>
      <c r="Q361" s="4">
        <v>15.26</v>
      </c>
      <c r="R361" s="4">
        <v>1.77</v>
      </c>
      <c r="S361" s="4">
        <v>3.02</v>
      </c>
      <c r="T361" s="4">
        <v>3.95</v>
      </c>
      <c r="U361" s="4">
        <v>1.57</v>
      </c>
      <c r="V361" s="4">
        <v>2.96</v>
      </c>
      <c r="W361" s="4">
        <v>24.6</v>
      </c>
      <c r="X361" s="4">
        <v>1.8</v>
      </c>
      <c r="Y361" s="4">
        <v>1.1100000000000001</v>
      </c>
      <c r="Z361" s="4">
        <v>7.78</v>
      </c>
      <c r="AA361" s="4">
        <v>1.31</v>
      </c>
      <c r="AB361" s="4">
        <v>2.4500000000000002</v>
      </c>
      <c r="AC361" s="4" t="s">
        <v>131</v>
      </c>
      <c r="AD361" s="4" t="s">
        <v>128</v>
      </c>
      <c r="AE361" s="4" t="s">
        <v>128</v>
      </c>
      <c r="AF361" s="12">
        <f t="shared" si="20"/>
        <v>16.578888888888891</v>
      </c>
      <c r="AG361" s="9">
        <f t="shared" si="21"/>
        <v>7.2088442978823704</v>
      </c>
    </row>
    <row r="362" spans="1:33" x14ac:dyDescent="0.25">
      <c r="A362" s="14" t="s">
        <v>11</v>
      </c>
      <c r="B362" s="4">
        <v>7.27</v>
      </c>
      <c r="C362" s="4">
        <v>1.26</v>
      </c>
      <c r="D362" s="4">
        <v>2.19</v>
      </c>
      <c r="E362" s="4">
        <v>232.84</v>
      </c>
      <c r="F362" s="4">
        <v>8.5</v>
      </c>
      <c r="G362" s="4">
        <v>2.04</v>
      </c>
      <c r="H362" s="4">
        <v>3025.6</v>
      </c>
      <c r="I362" s="4">
        <v>102.03</v>
      </c>
      <c r="J362" s="4">
        <v>1.5</v>
      </c>
      <c r="K362" s="4">
        <v>133.41</v>
      </c>
      <c r="L362" s="4">
        <v>4.9400000000000004</v>
      </c>
      <c r="M362" s="4">
        <v>1.74</v>
      </c>
      <c r="N362" s="4">
        <v>19.04</v>
      </c>
      <c r="O362" s="4">
        <v>1.01</v>
      </c>
      <c r="P362" s="4">
        <v>1.04</v>
      </c>
      <c r="Q362" s="4">
        <v>237.33</v>
      </c>
      <c r="R362" s="4">
        <v>9.1199999999999992</v>
      </c>
      <c r="S362" s="4">
        <v>2.65</v>
      </c>
      <c r="T362" s="4" t="s">
        <v>131</v>
      </c>
      <c r="U362" s="4" t="s">
        <v>128</v>
      </c>
      <c r="V362" s="4" t="s">
        <v>128</v>
      </c>
      <c r="W362" s="4">
        <v>2.68</v>
      </c>
      <c r="X362" s="4">
        <v>0.92</v>
      </c>
      <c r="Y362" s="4">
        <v>1.46</v>
      </c>
      <c r="Z362" s="4">
        <v>9.0299999999999994</v>
      </c>
      <c r="AA362" s="4">
        <v>1.22</v>
      </c>
      <c r="AB362" s="4">
        <v>2.11</v>
      </c>
      <c r="AC362" s="4">
        <v>10.37</v>
      </c>
      <c r="AD362" s="4">
        <v>1.1000000000000001</v>
      </c>
      <c r="AE362" s="4">
        <v>2.1800000000000002</v>
      </c>
      <c r="AF362" s="12">
        <f t="shared" si="20"/>
        <v>408.61888888888888</v>
      </c>
      <c r="AG362" s="9">
        <f t="shared" si="21"/>
        <v>986.18460810393447</v>
      </c>
    </row>
    <row r="363" spans="1:33" x14ac:dyDescent="0.25">
      <c r="A363" s="14" t="s">
        <v>12</v>
      </c>
      <c r="B363" s="4" t="s">
        <v>47</v>
      </c>
      <c r="C363" s="4" t="s">
        <v>47</v>
      </c>
      <c r="D363" s="4" t="s">
        <v>47</v>
      </c>
      <c r="E363" s="4" t="s">
        <v>47</v>
      </c>
      <c r="F363" s="4" t="s">
        <v>47</v>
      </c>
      <c r="G363" s="4" t="s">
        <v>47</v>
      </c>
      <c r="H363" s="4" t="s">
        <v>47</v>
      </c>
      <c r="I363" s="4" t="s">
        <v>47</v>
      </c>
      <c r="J363" s="4" t="s">
        <v>47</v>
      </c>
      <c r="K363" s="4" t="s">
        <v>47</v>
      </c>
      <c r="L363" s="4" t="s">
        <v>47</v>
      </c>
      <c r="M363" s="4" t="s">
        <v>47</v>
      </c>
      <c r="N363" s="4" t="s">
        <v>47</v>
      </c>
      <c r="O363" s="4" t="s">
        <v>47</v>
      </c>
      <c r="P363" s="4" t="s">
        <v>47</v>
      </c>
      <c r="Q363" s="4" t="s">
        <v>47</v>
      </c>
      <c r="R363" s="4" t="s">
        <v>47</v>
      </c>
      <c r="S363" s="4" t="s">
        <v>47</v>
      </c>
      <c r="T363" s="4" t="s">
        <v>47</v>
      </c>
      <c r="U363" s="4" t="s">
        <v>47</v>
      </c>
      <c r="V363" s="4" t="s">
        <v>47</v>
      </c>
      <c r="W363" s="4" t="s">
        <v>47</v>
      </c>
      <c r="X363" s="4" t="s">
        <v>47</v>
      </c>
      <c r="Y363" s="4" t="s">
        <v>47</v>
      </c>
      <c r="Z363" s="4" t="s">
        <v>47</v>
      </c>
      <c r="AA363" s="4" t="s">
        <v>47</v>
      </c>
      <c r="AB363" s="4" t="s">
        <v>47</v>
      </c>
      <c r="AC363" s="4" t="s">
        <v>47</v>
      </c>
      <c r="AD363" s="4" t="s">
        <v>47</v>
      </c>
      <c r="AE363" s="4" t="s">
        <v>47</v>
      </c>
      <c r="AF363" s="12" t="s">
        <v>128</v>
      </c>
      <c r="AG363" s="9" t="s">
        <v>128</v>
      </c>
    </row>
    <row r="364" spans="1:33" x14ac:dyDescent="0.25">
      <c r="A364" s="14" t="s">
        <v>13</v>
      </c>
      <c r="B364" s="4">
        <v>55.8</v>
      </c>
      <c r="C364" s="4">
        <v>2.17</v>
      </c>
      <c r="D364" s="4">
        <v>0.376</v>
      </c>
      <c r="E364" s="4">
        <v>55.88</v>
      </c>
      <c r="F364" s="4">
        <v>2.0099999999999998</v>
      </c>
      <c r="G364" s="4">
        <v>0.34100000000000003</v>
      </c>
      <c r="H364" s="4">
        <v>47.71</v>
      </c>
      <c r="I364" s="4">
        <v>1.69</v>
      </c>
      <c r="J364" s="4">
        <v>0.21199999999999999</v>
      </c>
      <c r="K364" s="4">
        <v>59.17</v>
      </c>
      <c r="L364" s="4">
        <v>2.02</v>
      </c>
      <c r="M364" s="4">
        <v>0.254</v>
      </c>
      <c r="N364" s="4">
        <v>58.44</v>
      </c>
      <c r="O364" s="4">
        <v>1.96</v>
      </c>
      <c r="P364" s="4">
        <v>0.17499999999999999</v>
      </c>
      <c r="Q364" s="4">
        <v>58.85</v>
      </c>
      <c r="R364" s="4">
        <v>2.2999999999999998</v>
      </c>
      <c r="S364" s="4">
        <v>0.46</v>
      </c>
      <c r="T364" s="4">
        <v>50.63</v>
      </c>
      <c r="U364" s="4">
        <v>2.0499999999999998</v>
      </c>
      <c r="V364" s="4">
        <v>0.501</v>
      </c>
      <c r="W364" s="4">
        <v>61.87</v>
      </c>
      <c r="X364" s="4">
        <v>2.4500000000000002</v>
      </c>
      <c r="Y364" s="4">
        <v>0.157</v>
      </c>
      <c r="Z364" s="4">
        <v>60.45</v>
      </c>
      <c r="AA364" s="4">
        <v>2.27</v>
      </c>
      <c r="AB364" s="4">
        <v>0.40100000000000002</v>
      </c>
      <c r="AC364" s="4">
        <v>63.72</v>
      </c>
      <c r="AD364" s="4">
        <v>2.23</v>
      </c>
      <c r="AE364" s="4">
        <v>0.38900000000000001</v>
      </c>
      <c r="AF364" s="12">
        <f t="shared" si="20"/>
        <v>57.251999999999995</v>
      </c>
      <c r="AG364" s="9">
        <f t="shared" si="21"/>
        <v>4.9432688240340177</v>
      </c>
    </row>
    <row r="365" spans="1:33" x14ac:dyDescent="0.25">
      <c r="A365" s="14" t="s">
        <v>14</v>
      </c>
      <c r="B365" s="4" t="s">
        <v>131</v>
      </c>
      <c r="C365" s="4" t="s">
        <v>128</v>
      </c>
      <c r="D365" s="4" t="s">
        <v>128</v>
      </c>
      <c r="E365" s="4">
        <v>17.36</v>
      </c>
      <c r="F365" s="4">
        <v>3.94</v>
      </c>
      <c r="G365" s="4">
        <v>8.68</v>
      </c>
      <c r="H365" s="4">
        <v>14.95</v>
      </c>
      <c r="I365" s="4">
        <v>3.13</v>
      </c>
      <c r="J365" s="4">
        <v>6.78</v>
      </c>
      <c r="K365" s="4" t="s">
        <v>131</v>
      </c>
      <c r="L365" s="4" t="s">
        <v>128</v>
      </c>
      <c r="M365" s="4" t="s">
        <v>128</v>
      </c>
      <c r="N365" s="4" t="s">
        <v>131</v>
      </c>
      <c r="O365" s="4" t="s">
        <v>128</v>
      </c>
      <c r="P365" s="4" t="s">
        <v>128</v>
      </c>
      <c r="Q365" s="4" t="s">
        <v>131</v>
      </c>
      <c r="R365" s="4" t="s">
        <v>128</v>
      </c>
      <c r="S365" s="4" t="s">
        <v>128</v>
      </c>
      <c r="T365" s="4" t="s">
        <v>131</v>
      </c>
      <c r="U365" s="4" t="s">
        <v>128</v>
      </c>
      <c r="V365" s="4" t="s">
        <v>128</v>
      </c>
      <c r="W365" s="4" t="s">
        <v>131</v>
      </c>
      <c r="X365" s="4">
        <v>3.38</v>
      </c>
      <c r="Y365" s="4">
        <v>6.29</v>
      </c>
      <c r="Z365" s="4" t="s">
        <v>131</v>
      </c>
      <c r="AA365" s="4" t="s">
        <v>128</v>
      </c>
      <c r="AB365" s="4" t="s">
        <v>128</v>
      </c>
      <c r="AC365" s="4">
        <v>11.01</v>
      </c>
      <c r="AD365" s="4">
        <v>3.64</v>
      </c>
      <c r="AE365" s="4">
        <v>8.94</v>
      </c>
      <c r="AF365" s="12">
        <f t="shared" si="20"/>
        <v>14.44</v>
      </c>
      <c r="AG365" s="9">
        <f t="shared" si="21"/>
        <v>3.2055732716629599</v>
      </c>
    </row>
    <row r="366" spans="1:33" x14ac:dyDescent="0.25">
      <c r="A366" s="14" t="s">
        <v>15</v>
      </c>
      <c r="B366" s="4" t="s">
        <v>131</v>
      </c>
      <c r="C366" s="4" t="s">
        <v>128</v>
      </c>
      <c r="D366" s="4" t="s">
        <v>128</v>
      </c>
      <c r="E366" s="4">
        <v>3.22</v>
      </c>
      <c r="F366" s="4">
        <v>0.18</v>
      </c>
      <c r="G366" s="4">
        <v>0.111</v>
      </c>
      <c r="H366" s="4" t="s">
        <v>131</v>
      </c>
      <c r="I366" s="4" t="s">
        <v>128</v>
      </c>
      <c r="J366" s="4" t="s">
        <v>128</v>
      </c>
      <c r="K366" s="4" t="s">
        <v>131</v>
      </c>
      <c r="L366" s="4" t="s">
        <v>128</v>
      </c>
      <c r="M366" s="4" t="s">
        <v>128</v>
      </c>
      <c r="N366" s="4" t="s">
        <v>131</v>
      </c>
      <c r="O366" s="4" t="s">
        <v>128</v>
      </c>
      <c r="P366" s="4" t="s">
        <v>128</v>
      </c>
      <c r="Q366" s="4" t="s">
        <v>131</v>
      </c>
      <c r="R366" s="4" t="s">
        <v>128</v>
      </c>
      <c r="S366" s="4" t="s">
        <v>128</v>
      </c>
      <c r="T366" s="4">
        <v>0.82</v>
      </c>
      <c r="U366" s="4">
        <v>0.12</v>
      </c>
      <c r="V366" s="4">
        <v>8.5999999999999993E-2</v>
      </c>
      <c r="W366" s="4" t="s">
        <v>131</v>
      </c>
      <c r="X366" s="4">
        <v>5.6000000000000001E-2</v>
      </c>
      <c r="Y366" s="4">
        <v>0.105</v>
      </c>
      <c r="Z366" s="4" t="s">
        <v>131</v>
      </c>
      <c r="AA366" s="4" t="s">
        <v>128</v>
      </c>
      <c r="AB366" s="4" t="s">
        <v>128</v>
      </c>
      <c r="AC366" s="4" t="s">
        <v>131</v>
      </c>
      <c r="AD366" s="4" t="s">
        <v>128</v>
      </c>
      <c r="AE366" s="4" t="s">
        <v>128</v>
      </c>
      <c r="AF366" s="12">
        <f t="shared" si="20"/>
        <v>2.02</v>
      </c>
      <c r="AG366" s="9">
        <f t="shared" si="21"/>
        <v>1.6970562748477143</v>
      </c>
    </row>
    <row r="367" spans="1:33" x14ac:dyDescent="0.25">
      <c r="A367" s="14" t="s">
        <v>16</v>
      </c>
      <c r="B367" s="4" t="s">
        <v>131</v>
      </c>
      <c r="C367" s="4" t="s">
        <v>128</v>
      </c>
      <c r="D367" s="4" t="s">
        <v>128</v>
      </c>
      <c r="E367" s="4" t="s">
        <v>131</v>
      </c>
      <c r="F367" s="4" t="s">
        <v>128</v>
      </c>
      <c r="G367" s="4" t="s">
        <v>128</v>
      </c>
      <c r="H367" s="4">
        <v>0.69099999999999995</v>
      </c>
      <c r="I367" s="4">
        <v>9.1999999999999998E-2</v>
      </c>
      <c r="J367" s="4">
        <v>4.9099999999999998E-2</v>
      </c>
      <c r="K367" s="4" t="s">
        <v>131</v>
      </c>
      <c r="L367" s="4" t="s">
        <v>128</v>
      </c>
      <c r="M367" s="4" t="s">
        <v>128</v>
      </c>
      <c r="N367" s="4">
        <v>0.29699999999999999</v>
      </c>
      <c r="O367" s="4">
        <v>5.0999999999999997E-2</v>
      </c>
      <c r="P367" s="4">
        <v>3.2500000000000001E-2</v>
      </c>
      <c r="Q367" s="4" t="s">
        <v>131</v>
      </c>
      <c r="R367" s="4" t="s">
        <v>128</v>
      </c>
      <c r="S367" s="4" t="s">
        <v>128</v>
      </c>
      <c r="T367" s="4">
        <v>0.22</v>
      </c>
      <c r="U367" s="4">
        <v>0.1</v>
      </c>
      <c r="V367" s="4">
        <v>0.129</v>
      </c>
      <c r="W367" s="4">
        <v>5.35</v>
      </c>
      <c r="X367" s="4">
        <v>0.45</v>
      </c>
      <c r="Y367" s="4">
        <v>5.2499999999999998E-2</v>
      </c>
      <c r="Z367" s="4" t="s">
        <v>131</v>
      </c>
      <c r="AA367" s="4" t="s">
        <v>128</v>
      </c>
      <c r="AB367" s="4" t="s">
        <v>128</v>
      </c>
      <c r="AC367" s="4">
        <v>4.3999999999999997E-2</v>
      </c>
      <c r="AD367" s="4">
        <v>2.5000000000000001E-2</v>
      </c>
      <c r="AE367" s="4">
        <v>0</v>
      </c>
      <c r="AF367" s="12">
        <f t="shared" si="20"/>
        <v>1.3203999999999998</v>
      </c>
      <c r="AG367" s="9">
        <f t="shared" si="21"/>
        <v>2.2650190506925099</v>
      </c>
    </row>
    <row r="368" spans="1:33" x14ac:dyDescent="0.25">
      <c r="A368" s="14" t="s">
        <v>17</v>
      </c>
      <c r="B368" s="4" t="s">
        <v>131</v>
      </c>
      <c r="C368" s="4" t="s">
        <v>128</v>
      </c>
      <c r="D368" s="4" t="s">
        <v>128</v>
      </c>
      <c r="E368" s="4" t="s">
        <v>131</v>
      </c>
      <c r="F368" s="4" t="s">
        <v>128</v>
      </c>
      <c r="G368" s="4" t="s">
        <v>128</v>
      </c>
      <c r="H368" s="4">
        <v>0.124</v>
      </c>
      <c r="I368" s="4">
        <v>3.4000000000000002E-2</v>
      </c>
      <c r="J368" s="4">
        <v>4.8099999999999997E-2</v>
      </c>
      <c r="K368" s="4">
        <v>4.58</v>
      </c>
      <c r="L368" s="4">
        <v>0.22</v>
      </c>
      <c r="M368" s="4">
        <v>4.41E-2</v>
      </c>
      <c r="N368" s="4">
        <v>0.121</v>
      </c>
      <c r="O368" s="4">
        <v>0.03</v>
      </c>
      <c r="P368" s="4">
        <v>4.4600000000000001E-2</v>
      </c>
      <c r="Q368" s="4">
        <v>7.83</v>
      </c>
      <c r="R368" s="4">
        <v>0.43</v>
      </c>
      <c r="S368" s="4">
        <v>9.11E-2</v>
      </c>
      <c r="T368" s="4">
        <v>0.29499999999999998</v>
      </c>
      <c r="U368" s="4">
        <v>7.6999999999999999E-2</v>
      </c>
      <c r="V368" s="4">
        <v>7.1800000000000003E-2</v>
      </c>
      <c r="W368" s="4" t="s">
        <v>131</v>
      </c>
      <c r="X368" s="4" t="s">
        <v>128</v>
      </c>
      <c r="Y368" s="4" t="s">
        <v>128</v>
      </c>
      <c r="Z368" s="4">
        <v>0.20899999999999999</v>
      </c>
      <c r="AA368" s="4">
        <v>6.7000000000000004E-2</v>
      </c>
      <c r="AB368" s="4">
        <v>9.5000000000000001E-2</v>
      </c>
      <c r="AC368" s="4">
        <v>1.1399999999999999</v>
      </c>
      <c r="AD368" s="4">
        <v>0.11</v>
      </c>
      <c r="AE368" s="4">
        <v>0.114</v>
      </c>
      <c r="AF368" s="12">
        <f t="shared" si="20"/>
        <v>2.0427142857142857</v>
      </c>
      <c r="AG368" s="9">
        <f t="shared" si="21"/>
        <v>3.0148756588116932</v>
      </c>
    </row>
    <row r="369" spans="1:33" x14ac:dyDescent="0.25">
      <c r="A369" s="14" t="s">
        <v>18</v>
      </c>
      <c r="B369" s="4">
        <v>5.73</v>
      </c>
      <c r="C369" s="4">
        <v>0.67</v>
      </c>
      <c r="D369" s="4">
        <v>0.42399999999999999</v>
      </c>
      <c r="E369" s="4">
        <v>0.45</v>
      </c>
      <c r="F369" s="4">
        <v>0.22</v>
      </c>
      <c r="G369" s="4">
        <v>0.41899999999999998</v>
      </c>
      <c r="H369" s="4">
        <v>33.79</v>
      </c>
      <c r="I369" s="4">
        <v>1.47</v>
      </c>
      <c r="J369" s="4">
        <v>0.27900000000000003</v>
      </c>
      <c r="K369" s="4">
        <v>22.17</v>
      </c>
      <c r="L369" s="4">
        <v>1.05</v>
      </c>
      <c r="M369" s="4">
        <v>0.41099999999999998</v>
      </c>
      <c r="N369" s="4" t="s">
        <v>131</v>
      </c>
      <c r="O369" s="4" t="s">
        <v>128</v>
      </c>
      <c r="P369" s="4" t="s">
        <v>128</v>
      </c>
      <c r="Q369" s="4">
        <v>158.52000000000001</v>
      </c>
      <c r="R369" s="4">
        <v>6.02</v>
      </c>
      <c r="S369" s="4">
        <v>1.21</v>
      </c>
      <c r="T369" s="4">
        <v>13.25</v>
      </c>
      <c r="U369" s="4">
        <v>1.1000000000000001</v>
      </c>
      <c r="V369" s="4">
        <v>0.34799999999999998</v>
      </c>
      <c r="W369" s="4" t="s">
        <v>131</v>
      </c>
      <c r="X369" s="4" t="s">
        <v>128</v>
      </c>
      <c r="Y369" s="4" t="s">
        <v>128</v>
      </c>
      <c r="Z369" s="4">
        <v>3.9</v>
      </c>
      <c r="AA369" s="4">
        <v>0.54</v>
      </c>
      <c r="AB369" s="4">
        <v>0.40300000000000002</v>
      </c>
      <c r="AC369" s="4">
        <v>1.74</v>
      </c>
      <c r="AD369" s="4">
        <v>0.34</v>
      </c>
      <c r="AE369" s="4">
        <v>0.57599999999999996</v>
      </c>
      <c r="AF369" s="12">
        <f t="shared" si="20"/>
        <v>29.943750000000005</v>
      </c>
      <c r="AG369" s="9">
        <f t="shared" si="21"/>
        <v>53.205361689401194</v>
      </c>
    </row>
    <row r="370" spans="1:33" x14ac:dyDescent="0.25">
      <c r="A370" s="14" t="s">
        <v>19</v>
      </c>
      <c r="B370" s="4">
        <v>0.28999999999999998</v>
      </c>
      <c r="C370" s="4">
        <v>0.15</v>
      </c>
      <c r="D370" s="4">
        <v>0.217</v>
      </c>
      <c r="E370" s="4">
        <v>4.1100000000000003</v>
      </c>
      <c r="F370" s="4">
        <v>0.37</v>
      </c>
      <c r="G370" s="4">
        <v>0.24299999999999999</v>
      </c>
      <c r="H370" s="4">
        <v>0.43</v>
      </c>
      <c r="I370" s="4">
        <v>0.14000000000000001</v>
      </c>
      <c r="J370" s="4">
        <v>0.26600000000000001</v>
      </c>
      <c r="K370" s="4">
        <v>1.01</v>
      </c>
      <c r="L370" s="4">
        <v>0.17</v>
      </c>
      <c r="M370" s="4">
        <v>0.255</v>
      </c>
      <c r="N370" s="4">
        <v>0.59</v>
      </c>
      <c r="O370" s="4">
        <v>0.12</v>
      </c>
      <c r="P370" s="4">
        <v>0.19700000000000001</v>
      </c>
      <c r="Q370" s="4" t="s">
        <v>131</v>
      </c>
      <c r="R370" s="4" t="s">
        <v>128</v>
      </c>
      <c r="S370" s="4" t="s">
        <v>128</v>
      </c>
      <c r="T370" s="4" t="s">
        <v>131</v>
      </c>
      <c r="U370" s="4" t="s">
        <v>128</v>
      </c>
      <c r="V370" s="4" t="s">
        <v>128</v>
      </c>
      <c r="W370" s="4" t="s">
        <v>131</v>
      </c>
      <c r="X370" s="4" t="s">
        <v>128</v>
      </c>
      <c r="Y370" s="4" t="s">
        <v>128</v>
      </c>
      <c r="Z370" s="4">
        <v>0.61</v>
      </c>
      <c r="AA370" s="4">
        <v>0.19</v>
      </c>
      <c r="AB370" s="4">
        <v>0.26900000000000002</v>
      </c>
      <c r="AC370" s="4">
        <v>1.33</v>
      </c>
      <c r="AD370" s="4">
        <v>0.21</v>
      </c>
      <c r="AE370" s="4">
        <v>0.30499999999999999</v>
      </c>
      <c r="AF370" s="12">
        <f t="shared" si="20"/>
        <v>1.195714285714286</v>
      </c>
      <c r="AG370" s="9">
        <f t="shared" si="21"/>
        <v>1.3330523513458017</v>
      </c>
    </row>
    <row r="371" spans="1:33" x14ac:dyDescent="0.25">
      <c r="A371" s="14" t="s">
        <v>20</v>
      </c>
      <c r="B371" s="4" t="s">
        <v>131</v>
      </c>
      <c r="C371" s="4" t="s">
        <v>128</v>
      </c>
      <c r="D371" s="4" t="s">
        <v>128</v>
      </c>
      <c r="E371" s="4" t="s">
        <v>131</v>
      </c>
      <c r="F371" s="4" t="s">
        <v>128</v>
      </c>
      <c r="G371" s="4" t="s">
        <v>128</v>
      </c>
      <c r="H371" s="4" t="s">
        <v>131</v>
      </c>
      <c r="I371" s="4" t="s">
        <v>128</v>
      </c>
      <c r="J371" s="4" t="s">
        <v>128</v>
      </c>
      <c r="K371" s="4">
        <v>7.4</v>
      </c>
      <c r="L371" s="4">
        <v>1.77</v>
      </c>
      <c r="M371" s="4">
        <v>3.77</v>
      </c>
      <c r="N371" s="4">
        <v>2.09</v>
      </c>
      <c r="O371" s="4">
        <v>0.96</v>
      </c>
      <c r="P371" s="4">
        <v>2.0299999999999998</v>
      </c>
      <c r="Q371" s="4" t="s">
        <v>131</v>
      </c>
      <c r="R371" s="4" t="s">
        <v>128</v>
      </c>
      <c r="S371" s="4" t="s">
        <v>128</v>
      </c>
      <c r="T371" s="4" t="s">
        <v>131</v>
      </c>
      <c r="U371" s="4" t="s">
        <v>128</v>
      </c>
      <c r="V371" s="4" t="s">
        <v>128</v>
      </c>
      <c r="W371" s="4" t="s">
        <v>131</v>
      </c>
      <c r="X371" s="4" t="s">
        <v>128</v>
      </c>
      <c r="Y371" s="4" t="s">
        <v>128</v>
      </c>
      <c r="Z371" s="4" t="s">
        <v>131</v>
      </c>
      <c r="AA371" s="4" t="s">
        <v>128</v>
      </c>
      <c r="AB371" s="4" t="s">
        <v>128</v>
      </c>
      <c r="AC371" s="4" t="s">
        <v>131</v>
      </c>
      <c r="AD371" s="4" t="s">
        <v>128</v>
      </c>
      <c r="AE371" s="4" t="s">
        <v>128</v>
      </c>
      <c r="AF371" s="12">
        <f t="shared" si="20"/>
        <v>4.7450000000000001</v>
      </c>
      <c r="AG371" s="9">
        <f t="shared" si="21"/>
        <v>3.7547370081005673</v>
      </c>
    </row>
    <row r="372" spans="1:33" x14ac:dyDescent="0.25">
      <c r="A372" s="14" t="s">
        <v>21</v>
      </c>
      <c r="B372" s="4" t="s">
        <v>131</v>
      </c>
      <c r="C372" s="4" t="s">
        <v>128</v>
      </c>
      <c r="D372" s="4" t="s">
        <v>128</v>
      </c>
      <c r="E372" s="4">
        <v>0.157</v>
      </c>
      <c r="F372" s="4">
        <v>3.7999999999999999E-2</v>
      </c>
      <c r="G372" s="4">
        <v>4.5400000000000003E-2</v>
      </c>
      <c r="H372" s="4">
        <v>3.31</v>
      </c>
      <c r="I372" s="4">
        <v>0.17</v>
      </c>
      <c r="J372" s="4">
        <v>0</v>
      </c>
      <c r="K372" s="4">
        <v>2.34</v>
      </c>
      <c r="L372" s="4">
        <v>0.13</v>
      </c>
      <c r="M372" s="4">
        <v>6.9199999999999998E-2</v>
      </c>
      <c r="N372" s="4">
        <v>0.77100000000000002</v>
      </c>
      <c r="O372" s="4">
        <v>5.8999999999999997E-2</v>
      </c>
      <c r="P372" s="4">
        <v>0.03</v>
      </c>
      <c r="Q372" s="4">
        <v>0.56599999999999995</v>
      </c>
      <c r="R372" s="4">
        <v>9.0999999999999998E-2</v>
      </c>
      <c r="S372" s="4">
        <v>7.3800000000000004E-2</v>
      </c>
      <c r="T372" s="4">
        <v>0.44800000000000001</v>
      </c>
      <c r="U372" s="4">
        <v>9.6000000000000002E-2</v>
      </c>
      <c r="V372" s="4">
        <v>0.11899999999999999</v>
      </c>
      <c r="W372" s="4">
        <v>7.4</v>
      </c>
      <c r="X372" s="4">
        <v>0.4</v>
      </c>
      <c r="Y372" s="4">
        <v>3.8899999999999997E-2</v>
      </c>
      <c r="Z372" s="4">
        <v>7.04</v>
      </c>
      <c r="AA372" s="4">
        <v>0.34</v>
      </c>
      <c r="AB372" s="4">
        <v>5.5800000000000002E-2</v>
      </c>
      <c r="AC372" s="4">
        <v>1.86</v>
      </c>
      <c r="AD372" s="4">
        <v>0.12</v>
      </c>
      <c r="AE372" s="4">
        <v>9.0999999999999998E-2</v>
      </c>
      <c r="AF372" s="12">
        <f t="shared" si="20"/>
        <v>2.6546666666666665</v>
      </c>
      <c r="AG372" s="9">
        <f t="shared" si="21"/>
        <v>2.7822597380546625</v>
      </c>
    </row>
    <row r="373" spans="1:33" x14ac:dyDescent="0.25">
      <c r="A373" s="14" t="s">
        <v>22</v>
      </c>
      <c r="B373" s="4">
        <v>0.74</v>
      </c>
      <c r="C373" s="4">
        <v>0.36</v>
      </c>
      <c r="D373" s="4">
        <v>0.70199999999999996</v>
      </c>
      <c r="E373" s="4">
        <v>3.44</v>
      </c>
      <c r="F373" s="4">
        <v>0.4</v>
      </c>
      <c r="G373" s="4">
        <v>0.66200000000000003</v>
      </c>
      <c r="H373" s="4" t="s">
        <v>131</v>
      </c>
      <c r="I373" s="4" t="s">
        <v>128</v>
      </c>
      <c r="J373" s="4" t="s">
        <v>128</v>
      </c>
      <c r="K373" s="4" t="s">
        <v>131</v>
      </c>
      <c r="L373" s="4" t="s">
        <v>128</v>
      </c>
      <c r="M373" s="4" t="s">
        <v>128</v>
      </c>
      <c r="N373" s="4">
        <v>1.63</v>
      </c>
      <c r="O373" s="4">
        <v>0.21</v>
      </c>
      <c r="P373" s="4">
        <v>0.38400000000000001</v>
      </c>
      <c r="Q373" s="4" t="s">
        <v>131</v>
      </c>
      <c r="R373" s="4" t="s">
        <v>128</v>
      </c>
      <c r="S373" s="4" t="s">
        <v>128</v>
      </c>
      <c r="T373" s="4">
        <v>0.9</v>
      </c>
      <c r="U373" s="4">
        <v>0.3</v>
      </c>
      <c r="V373" s="4">
        <v>0.47599999999999998</v>
      </c>
      <c r="W373" s="4">
        <v>0.91</v>
      </c>
      <c r="X373" s="4">
        <v>0.32</v>
      </c>
      <c r="Y373" s="4">
        <v>0.46100000000000002</v>
      </c>
      <c r="Z373" s="4">
        <v>1.46</v>
      </c>
      <c r="AA373" s="4">
        <v>0.38</v>
      </c>
      <c r="AB373" s="4">
        <v>0.70899999999999996</v>
      </c>
      <c r="AC373" s="4" t="s">
        <v>131</v>
      </c>
      <c r="AD373" s="4">
        <v>0.35</v>
      </c>
      <c r="AE373" s="4">
        <v>0.85499999999999998</v>
      </c>
      <c r="AF373" s="12">
        <f t="shared" si="20"/>
        <v>1.5133333333333334</v>
      </c>
      <c r="AG373" s="9">
        <f t="shared" si="21"/>
        <v>1.0066512140094332</v>
      </c>
    </row>
    <row r="374" spans="1:33" x14ac:dyDescent="0.25">
      <c r="A374" s="14" t="s">
        <v>23</v>
      </c>
      <c r="B374" s="4" t="s">
        <v>131</v>
      </c>
      <c r="C374" s="4" t="s">
        <v>128</v>
      </c>
      <c r="D374" s="4" t="s">
        <v>128</v>
      </c>
      <c r="E374" s="4">
        <v>0.36</v>
      </c>
      <c r="F374" s="4">
        <v>0.13</v>
      </c>
      <c r="G374" s="4">
        <v>0.23</v>
      </c>
      <c r="H374" s="4">
        <v>4.6900000000000004</v>
      </c>
      <c r="I374" s="4">
        <v>0.36</v>
      </c>
      <c r="J374" s="4">
        <v>0.28100000000000003</v>
      </c>
      <c r="K374" s="4">
        <v>13.9</v>
      </c>
      <c r="L374" s="4">
        <v>0.68</v>
      </c>
      <c r="M374" s="4">
        <v>0.31</v>
      </c>
      <c r="N374" s="4">
        <v>2.34</v>
      </c>
      <c r="O374" s="4">
        <v>0.2</v>
      </c>
      <c r="P374" s="4">
        <v>0.16900000000000001</v>
      </c>
      <c r="Q374" s="4" t="s">
        <v>131</v>
      </c>
      <c r="R374" s="4" t="s">
        <v>128</v>
      </c>
      <c r="S374" s="4" t="s">
        <v>128</v>
      </c>
      <c r="T374" s="4" t="s">
        <v>131</v>
      </c>
      <c r="U374" s="4" t="s">
        <v>128</v>
      </c>
      <c r="V374" s="4" t="s">
        <v>128</v>
      </c>
      <c r="W374" s="4" t="s">
        <v>131</v>
      </c>
      <c r="X374" s="4" t="s">
        <v>128</v>
      </c>
      <c r="Y374" s="4" t="s">
        <v>128</v>
      </c>
      <c r="Z374" s="4">
        <v>0.84</v>
      </c>
      <c r="AA374" s="4">
        <v>0.2</v>
      </c>
      <c r="AB374" s="4">
        <v>0.22800000000000001</v>
      </c>
      <c r="AC374" s="4">
        <v>8.18</v>
      </c>
      <c r="AD374" s="4">
        <v>0.52</v>
      </c>
      <c r="AE374" s="4">
        <v>0.36399999999999999</v>
      </c>
      <c r="AF374" s="12">
        <f t="shared" si="20"/>
        <v>5.0516666666666667</v>
      </c>
      <c r="AG374" s="9">
        <f t="shared" si="21"/>
        <v>5.2021780694884585</v>
      </c>
    </row>
    <row r="375" spans="1:33" x14ac:dyDescent="0.25">
      <c r="A375" s="14" t="s">
        <v>24</v>
      </c>
      <c r="B375" s="4" t="s">
        <v>131</v>
      </c>
      <c r="C375" s="4" t="s">
        <v>128</v>
      </c>
      <c r="D375" s="4" t="s">
        <v>128</v>
      </c>
      <c r="E375" s="4">
        <v>0.16400000000000001</v>
      </c>
      <c r="F375" s="4">
        <v>3.1E-2</v>
      </c>
      <c r="G375" s="4">
        <v>2.35E-2</v>
      </c>
      <c r="H375" s="4">
        <v>0.58899999999999997</v>
      </c>
      <c r="I375" s="4">
        <v>5.2999999999999999E-2</v>
      </c>
      <c r="J375" s="4">
        <v>3.0499999999999999E-2</v>
      </c>
      <c r="K375" s="4" t="s">
        <v>131</v>
      </c>
      <c r="L375" s="4" t="s">
        <v>128</v>
      </c>
      <c r="M375" s="4" t="s">
        <v>128</v>
      </c>
      <c r="N375" s="4" t="s">
        <v>131</v>
      </c>
      <c r="O375" s="4" t="s">
        <v>128</v>
      </c>
      <c r="P375" s="4" t="s">
        <v>128</v>
      </c>
      <c r="Q375" s="4" t="s">
        <v>131</v>
      </c>
      <c r="R375" s="4" t="s">
        <v>128</v>
      </c>
      <c r="S375" s="4" t="s">
        <v>128</v>
      </c>
      <c r="T375" s="4" t="s">
        <v>131</v>
      </c>
      <c r="U375" s="4" t="s">
        <v>128</v>
      </c>
      <c r="V375" s="4" t="s">
        <v>128</v>
      </c>
      <c r="W375" s="4">
        <v>3.5000000000000003E-2</v>
      </c>
      <c r="X375" s="4">
        <v>0.02</v>
      </c>
      <c r="Y375" s="4">
        <v>0</v>
      </c>
      <c r="Z375" s="4">
        <v>1.49</v>
      </c>
      <c r="AA375" s="4">
        <v>0.13</v>
      </c>
      <c r="AB375" s="4">
        <v>5.5E-2</v>
      </c>
      <c r="AC375" s="4" t="s">
        <v>131</v>
      </c>
      <c r="AD375" s="4" t="s">
        <v>128</v>
      </c>
      <c r="AE375" s="4" t="s">
        <v>128</v>
      </c>
      <c r="AF375" s="12">
        <f t="shared" si="20"/>
        <v>0.56950000000000001</v>
      </c>
      <c r="AG375" s="9">
        <f t="shared" si="21"/>
        <v>0.6577286674609828</v>
      </c>
    </row>
    <row r="376" spans="1:33" x14ac:dyDescent="0.25">
      <c r="A376" s="14" t="s">
        <v>25</v>
      </c>
      <c r="B376" s="4">
        <v>0.193</v>
      </c>
      <c r="C376" s="4">
        <v>4.2999999999999997E-2</v>
      </c>
      <c r="D376" s="4">
        <v>2.4400000000000002E-2</v>
      </c>
      <c r="E376" s="4" t="s">
        <v>131</v>
      </c>
      <c r="F376" s="4" t="s">
        <v>128</v>
      </c>
      <c r="G376" s="4" t="s">
        <v>128</v>
      </c>
      <c r="H376" s="4">
        <v>6.9000000000000006E-2</v>
      </c>
      <c r="I376" s="4">
        <v>2.1000000000000001E-2</v>
      </c>
      <c r="J376" s="4">
        <v>3.1399999999999997E-2</v>
      </c>
      <c r="K376" s="4">
        <v>0.71</v>
      </c>
      <c r="L376" s="4">
        <v>5.6000000000000001E-2</v>
      </c>
      <c r="M376" s="4">
        <v>3.5099999999999999E-2</v>
      </c>
      <c r="N376" s="4" t="s">
        <v>131</v>
      </c>
      <c r="O376" s="4" t="s">
        <v>128</v>
      </c>
      <c r="P376" s="4" t="s">
        <v>128</v>
      </c>
      <c r="Q376" s="4" t="s">
        <v>131</v>
      </c>
      <c r="R376" s="4" t="s">
        <v>128</v>
      </c>
      <c r="S376" s="4" t="s">
        <v>128</v>
      </c>
      <c r="T376" s="4">
        <v>8.3000000000000004E-2</v>
      </c>
      <c r="U376" s="4">
        <v>3.7999999999999999E-2</v>
      </c>
      <c r="V376" s="4">
        <v>5.0599999999999999E-2</v>
      </c>
      <c r="W376" s="4">
        <v>0.55600000000000005</v>
      </c>
      <c r="X376" s="4">
        <v>8.3000000000000004E-2</v>
      </c>
      <c r="Y376" s="4">
        <v>2.63E-2</v>
      </c>
      <c r="Z376" s="4" t="s">
        <v>131</v>
      </c>
      <c r="AA376" s="4" t="s">
        <v>128</v>
      </c>
      <c r="AB376" s="4" t="s">
        <v>128</v>
      </c>
      <c r="AC376" s="4" t="s">
        <v>131</v>
      </c>
      <c r="AD376" s="4" t="s">
        <v>128</v>
      </c>
      <c r="AE376" s="4" t="s">
        <v>128</v>
      </c>
      <c r="AF376" s="12">
        <f t="shared" si="20"/>
        <v>0.32219999999999999</v>
      </c>
      <c r="AG376" s="9">
        <f t="shared" si="21"/>
        <v>0.29286122993663743</v>
      </c>
    </row>
    <row r="377" spans="1:33" x14ac:dyDescent="0.25">
      <c r="A377" s="14" t="s">
        <v>26</v>
      </c>
      <c r="B377" s="4" t="s">
        <v>131</v>
      </c>
      <c r="C377" s="4" t="s">
        <v>128</v>
      </c>
      <c r="D377" s="4" t="s">
        <v>128</v>
      </c>
      <c r="E377" s="4" t="s">
        <v>131</v>
      </c>
      <c r="F377" s="4" t="s">
        <v>128</v>
      </c>
      <c r="G377" s="4" t="s">
        <v>128</v>
      </c>
      <c r="H377" s="4">
        <v>2.2999999999999998</v>
      </c>
      <c r="I377" s="4">
        <v>0.24</v>
      </c>
      <c r="J377" s="4">
        <v>0.16800000000000001</v>
      </c>
      <c r="K377" s="4">
        <v>0.7</v>
      </c>
      <c r="L377" s="4">
        <v>0.13</v>
      </c>
      <c r="M377" s="4">
        <v>0.154</v>
      </c>
      <c r="N377" s="4" t="s">
        <v>131</v>
      </c>
      <c r="O377" s="4" t="s">
        <v>128</v>
      </c>
      <c r="P377" s="4" t="s">
        <v>128</v>
      </c>
      <c r="Q377" s="4" t="s">
        <v>131</v>
      </c>
      <c r="R377" s="4" t="s">
        <v>128</v>
      </c>
      <c r="S377" s="4" t="s">
        <v>128</v>
      </c>
      <c r="T377" s="4" t="s">
        <v>131</v>
      </c>
      <c r="U377" s="4" t="s">
        <v>128</v>
      </c>
      <c r="V377" s="4" t="s">
        <v>128</v>
      </c>
      <c r="W377" s="4" t="s">
        <v>131</v>
      </c>
      <c r="X377" s="4" t="s">
        <v>128</v>
      </c>
      <c r="Y377" s="4" t="s">
        <v>128</v>
      </c>
      <c r="Z377" s="4" t="s">
        <v>131</v>
      </c>
      <c r="AA377" s="4" t="s">
        <v>128</v>
      </c>
      <c r="AB377" s="4" t="s">
        <v>128</v>
      </c>
      <c r="AC377" s="4" t="s">
        <v>131</v>
      </c>
      <c r="AD377" s="4" t="s">
        <v>128</v>
      </c>
      <c r="AE377" s="4" t="s">
        <v>128</v>
      </c>
      <c r="AF377" s="12">
        <f t="shared" si="20"/>
        <v>1.5</v>
      </c>
      <c r="AG377" s="9">
        <f t="shared" si="21"/>
        <v>1.1313708498984758</v>
      </c>
    </row>
    <row r="378" spans="1:33" x14ac:dyDescent="0.25">
      <c r="A378" s="14" t="s">
        <v>27</v>
      </c>
      <c r="B378" s="4" t="s">
        <v>131</v>
      </c>
      <c r="C378" s="4" t="s">
        <v>128</v>
      </c>
      <c r="D378" s="4" t="s">
        <v>128</v>
      </c>
      <c r="E378" s="4">
        <v>2.11</v>
      </c>
      <c r="F378" s="4">
        <v>0.21</v>
      </c>
      <c r="G378" s="4">
        <v>0</v>
      </c>
      <c r="H378" s="4" t="s">
        <v>131</v>
      </c>
      <c r="I378" s="4" t="s">
        <v>128</v>
      </c>
      <c r="J378" s="4" t="s">
        <v>128</v>
      </c>
      <c r="K378" s="4" t="s">
        <v>131</v>
      </c>
      <c r="L378" s="4" t="s">
        <v>128</v>
      </c>
      <c r="M378" s="4" t="s">
        <v>128</v>
      </c>
      <c r="N378" s="4" t="s">
        <v>131</v>
      </c>
      <c r="O378" s="4" t="s">
        <v>128</v>
      </c>
      <c r="P378" s="4" t="s">
        <v>128</v>
      </c>
      <c r="Q378" s="4" t="s">
        <v>131</v>
      </c>
      <c r="R378" s="4" t="s">
        <v>128</v>
      </c>
      <c r="S378" s="4" t="s">
        <v>128</v>
      </c>
      <c r="T378" s="4" t="s">
        <v>131</v>
      </c>
      <c r="U378" s="4" t="s">
        <v>128</v>
      </c>
      <c r="V378" s="4" t="s">
        <v>128</v>
      </c>
      <c r="W378" s="4" t="s">
        <v>131</v>
      </c>
      <c r="X378" s="4" t="s">
        <v>128</v>
      </c>
      <c r="Y378" s="4" t="s">
        <v>128</v>
      </c>
      <c r="Z378" s="4" t="s">
        <v>131</v>
      </c>
      <c r="AA378" s="4" t="s">
        <v>128</v>
      </c>
      <c r="AB378" s="4" t="s">
        <v>128</v>
      </c>
      <c r="AC378" s="4" t="s">
        <v>131</v>
      </c>
      <c r="AD378" s="4" t="s">
        <v>128</v>
      </c>
      <c r="AE378" s="4" t="s">
        <v>128</v>
      </c>
      <c r="AF378" s="12">
        <f t="shared" si="20"/>
        <v>2.11</v>
      </c>
      <c r="AG378" s="9" t="s">
        <v>128</v>
      </c>
    </row>
    <row r="379" spans="1:33" x14ac:dyDescent="0.25">
      <c r="A379" s="14" t="s">
        <v>28</v>
      </c>
      <c r="B379" s="4" t="s">
        <v>131</v>
      </c>
      <c r="C379" s="4" t="s">
        <v>128</v>
      </c>
      <c r="D379" s="4" t="s">
        <v>128</v>
      </c>
      <c r="E379" s="4">
        <v>12.92</v>
      </c>
      <c r="F379" s="4">
        <v>0.72</v>
      </c>
      <c r="G379" s="4">
        <v>0.214</v>
      </c>
      <c r="H379" s="4" t="s">
        <v>131</v>
      </c>
      <c r="I379" s="4" t="s">
        <v>128</v>
      </c>
      <c r="J379" s="4" t="s">
        <v>128</v>
      </c>
      <c r="K379" s="4">
        <v>1.39</v>
      </c>
      <c r="L379" s="4">
        <v>0.17</v>
      </c>
      <c r="M379" s="4">
        <v>0.10199999999999999</v>
      </c>
      <c r="N379" s="4">
        <v>2.2999999999999998</v>
      </c>
      <c r="O379" s="4">
        <v>0.2</v>
      </c>
      <c r="P379" s="4">
        <v>0.10299999999999999</v>
      </c>
      <c r="Q379" s="4" t="s">
        <v>131</v>
      </c>
      <c r="R379" s="4" t="s">
        <v>128</v>
      </c>
      <c r="S379" s="4" t="s">
        <v>128</v>
      </c>
      <c r="T379" s="4">
        <v>4.75</v>
      </c>
      <c r="U379" s="4">
        <v>0.51</v>
      </c>
      <c r="V379" s="4">
        <v>0.14599999999999999</v>
      </c>
      <c r="W379" s="4" t="s">
        <v>131</v>
      </c>
      <c r="X379" s="4" t="s">
        <v>128</v>
      </c>
      <c r="Y379" s="4" t="s">
        <v>128</v>
      </c>
      <c r="Z379" s="4" t="s">
        <v>131</v>
      </c>
      <c r="AA379" s="4" t="s">
        <v>128</v>
      </c>
      <c r="AB379" s="4" t="s">
        <v>128</v>
      </c>
      <c r="AC379" s="4">
        <v>2.0499999999999998</v>
      </c>
      <c r="AD379" s="4">
        <v>0.25</v>
      </c>
      <c r="AE379" s="4">
        <v>0.20499999999999999</v>
      </c>
      <c r="AF379" s="12">
        <f t="shared" si="20"/>
        <v>4.6820000000000004</v>
      </c>
      <c r="AG379" s="9">
        <f t="shared" si="21"/>
        <v>4.7777578423356699</v>
      </c>
    </row>
    <row r="380" spans="1:33" x14ac:dyDescent="0.25">
      <c r="A380" s="14" t="s">
        <v>29</v>
      </c>
      <c r="B380" s="4" t="s">
        <v>131</v>
      </c>
      <c r="C380" s="4" t="s">
        <v>128</v>
      </c>
      <c r="D380" s="4" t="s">
        <v>128</v>
      </c>
      <c r="E380" s="4" t="s">
        <v>131</v>
      </c>
      <c r="F380" s="4" t="s">
        <v>128</v>
      </c>
      <c r="G380" s="4" t="s">
        <v>128</v>
      </c>
      <c r="H380" s="4" t="s">
        <v>131</v>
      </c>
      <c r="I380" s="4" t="s">
        <v>128</v>
      </c>
      <c r="J380" s="4" t="s">
        <v>128</v>
      </c>
      <c r="K380" s="4" t="s">
        <v>131</v>
      </c>
      <c r="L380" s="4" t="s">
        <v>128</v>
      </c>
      <c r="M380" s="4" t="s">
        <v>128</v>
      </c>
      <c r="N380" s="4" t="s">
        <v>131</v>
      </c>
      <c r="O380" s="4" t="s">
        <v>128</v>
      </c>
      <c r="P380" s="4" t="s">
        <v>128</v>
      </c>
      <c r="Q380" s="4" t="s">
        <v>131</v>
      </c>
      <c r="R380" s="4" t="s">
        <v>128</v>
      </c>
      <c r="S380" s="4" t="s">
        <v>128</v>
      </c>
      <c r="T380" s="4" t="s">
        <v>131</v>
      </c>
      <c r="U380" s="4" t="s">
        <v>128</v>
      </c>
      <c r="V380" s="4" t="s">
        <v>128</v>
      </c>
      <c r="W380" s="4" t="s">
        <v>131</v>
      </c>
      <c r="X380" s="4" t="s">
        <v>128</v>
      </c>
      <c r="Y380" s="4" t="s">
        <v>128</v>
      </c>
      <c r="Z380" s="4">
        <v>0.4</v>
      </c>
      <c r="AA380" s="4">
        <v>0.18</v>
      </c>
      <c r="AB380" s="4">
        <v>0.28799999999999998</v>
      </c>
      <c r="AC380" s="4" t="s">
        <v>131</v>
      </c>
      <c r="AD380" s="4" t="s">
        <v>128</v>
      </c>
      <c r="AE380" s="4" t="s">
        <v>128</v>
      </c>
      <c r="AF380" s="12">
        <f t="shared" si="20"/>
        <v>0.4</v>
      </c>
      <c r="AG380" s="9" t="s">
        <v>128</v>
      </c>
    </row>
    <row r="381" spans="1:33" x14ac:dyDescent="0.25">
      <c r="A381" s="14" t="s">
        <v>30</v>
      </c>
      <c r="B381" s="4">
        <v>2.3199999999999998</v>
      </c>
      <c r="C381" s="4">
        <v>0.28999999999999998</v>
      </c>
      <c r="D381" s="4">
        <v>0.215</v>
      </c>
      <c r="E381" s="4" t="s">
        <v>131</v>
      </c>
      <c r="F381" s="4" t="s">
        <v>128</v>
      </c>
      <c r="G381" s="4" t="s">
        <v>128</v>
      </c>
      <c r="H381" s="4">
        <v>2.81</v>
      </c>
      <c r="I381" s="4">
        <v>0.22</v>
      </c>
      <c r="J381" s="4">
        <v>0.13100000000000001</v>
      </c>
      <c r="K381" s="4">
        <v>0.73</v>
      </c>
      <c r="L381" s="4">
        <v>0.11</v>
      </c>
      <c r="M381" s="4">
        <v>0.14399999999999999</v>
      </c>
      <c r="N381" s="4">
        <v>9.19</v>
      </c>
      <c r="O381" s="4">
        <v>0.41</v>
      </c>
      <c r="P381" s="4">
        <v>9.0300000000000005E-2</v>
      </c>
      <c r="Q381" s="4">
        <v>0.74</v>
      </c>
      <c r="R381" s="4">
        <v>0.2</v>
      </c>
      <c r="S381" s="4">
        <v>0.312</v>
      </c>
      <c r="T381" s="4">
        <v>1.37</v>
      </c>
      <c r="U381" s="4">
        <v>0.23</v>
      </c>
      <c r="V381" s="4">
        <v>0.214</v>
      </c>
      <c r="W381" s="4" t="s">
        <v>131</v>
      </c>
      <c r="X381" s="4" t="s">
        <v>128</v>
      </c>
      <c r="Y381" s="4" t="s">
        <v>128</v>
      </c>
      <c r="Z381" s="4">
        <v>0.36</v>
      </c>
      <c r="AA381" s="4">
        <v>0.13</v>
      </c>
      <c r="AB381" s="4">
        <v>0.219</v>
      </c>
      <c r="AC381" s="4" t="s">
        <v>131</v>
      </c>
      <c r="AD381" s="4" t="s">
        <v>128</v>
      </c>
      <c r="AE381" s="4" t="s">
        <v>128</v>
      </c>
      <c r="AF381" s="12">
        <f t="shared" si="20"/>
        <v>2.5028571428571427</v>
      </c>
      <c r="AG381" s="9">
        <f t="shared" si="21"/>
        <v>3.0814375124050697</v>
      </c>
    </row>
    <row r="382" spans="1:33" x14ac:dyDescent="0.25">
      <c r="A382" s="14" t="s">
        <v>31</v>
      </c>
      <c r="B382" s="4" t="s">
        <v>131</v>
      </c>
      <c r="C382" s="4" t="s">
        <v>128</v>
      </c>
      <c r="D382" s="4" t="s">
        <v>128</v>
      </c>
      <c r="E382" s="4">
        <v>3.77</v>
      </c>
      <c r="F382" s="4">
        <v>0.25</v>
      </c>
      <c r="G382" s="4">
        <v>0.17100000000000001</v>
      </c>
      <c r="H382" s="4">
        <v>0.69</v>
      </c>
      <c r="I382" s="4">
        <v>0.12</v>
      </c>
      <c r="J382" s="4">
        <v>0.218</v>
      </c>
      <c r="K382" s="4">
        <v>2.14</v>
      </c>
      <c r="L382" s="4">
        <v>0.15</v>
      </c>
      <c r="M382" s="4">
        <v>0.11600000000000001</v>
      </c>
      <c r="N382" s="4">
        <v>0.69899999999999995</v>
      </c>
      <c r="O382" s="4">
        <v>7.2999999999999995E-2</v>
      </c>
      <c r="P382" s="4">
        <v>6.13E-2</v>
      </c>
      <c r="Q382" s="4">
        <v>0.52</v>
      </c>
      <c r="R382" s="4">
        <v>0.14000000000000001</v>
      </c>
      <c r="S382" s="4">
        <v>0.21199999999999999</v>
      </c>
      <c r="T382" s="4">
        <v>6.02</v>
      </c>
      <c r="U382" s="4">
        <v>0.43</v>
      </c>
      <c r="V382" s="4">
        <v>0.33100000000000002</v>
      </c>
      <c r="W382" s="4">
        <v>9.86</v>
      </c>
      <c r="X382" s="4">
        <v>0.57999999999999996</v>
      </c>
      <c r="Y382" s="4">
        <v>9.0499999999999997E-2</v>
      </c>
      <c r="Z382" s="4">
        <v>4.41</v>
      </c>
      <c r="AA382" s="4">
        <v>0.32</v>
      </c>
      <c r="AB382" s="4">
        <v>0.23</v>
      </c>
      <c r="AC382" s="4">
        <v>0.45900000000000002</v>
      </c>
      <c r="AD382" s="4">
        <v>0.08</v>
      </c>
      <c r="AE382" s="4">
        <v>0.112</v>
      </c>
      <c r="AF382" s="12">
        <f t="shared" si="20"/>
        <v>3.1742222222222218</v>
      </c>
      <c r="AG382" s="9">
        <f t="shared" si="21"/>
        <v>3.2106308094274003</v>
      </c>
    </row>
    <row r="383" spans="1:33" x14ac:dyDescent="0.25">
      <c r="A383" s="14" t="s">
        <v>32</v>
      </c>
      <c r="B383" s="4" t="s">
        <v>131</v>
      </c>
      <c r="C383" s="4" t="s">
        <v>128</v>
      </c>
      <c r="D383" s="4" t="s">
        <v>128</v>
      </c>
      <c r="E383" s="4" t="s">
        <v>131</v>
      </c>
      <c r="F383" s="4" t="s">
        <v>128</v>
      </c>
      <c r="G383" s="4" t="s">
        <v>128</v>
      </c>
      <c r="H383" s="4">
        <v>0.151</v>
      </c>
      <c r="I383" s="4">
        <v>4.4999999999999998E-2</v>
      </c>
      <c r="J383" s="4">
        <v>7.5899999999999995E-2</v>
      </c>
      <c r="K383" s="4">
        <v>0.24199999999999999</v>
      </c>
      <c r="L383" s="4">
        <v>5.0999999999999997E-2</v>
      </c>
      <c r="M383" s="4">
        <v>8.5599999999999996E-2</v>
      </c>
      <c r="N383" s="4">
        <v>0.32200000000000001</v>
      </c>
      <c r="O383" s="4">
        <v>4.4999999999999998E-2</v>
      </c>
      <c r="P383" s="4">
        <v>4.5900000000000003E-2</v>
      </c>
      <c r="Q383" s="4" t="s">
        <v>131</v>
      </c>
      <c r="R383" s="4" t="s">
        <v>128</v>
      </c>
      <c r="S383" s="4" t="s">
        <v>128</v>
      </c>
      <c r="T383" s="4">
        <v>3.81</v>
      </c>
      <c r="U383" s="4">
        <v>0.28999999999999998</v>
      </c>
      <c r="V383" s="4">
        <v>0.122</v>
      </c>
      <c r="W383" s="4" t="s">
        <v>131</v>
      </c>
      <c r="X383" s="4" t="s">
        <v>128</v>
      </c>
      <c r="Y383" s="4" t="s">
        <v>128</v>
      </c>
      <c r="Z383" s="4">
        <v>0.106</v>
      </c>
      <c r="AA383" s="4">
        <v>5.8999999999999997E-2</v>
      </c>
      <c r="AB383" s="4">
        <v>9.8799999999999999E-2</v>
      </c>
      <c r="AC383" s="4">
        <v>0.49399999999999999</v>
      </c>
      <c r="AD383" s="4">
        <v>9.1999999999999998E-2</v>
      </c>
      <c r="AE383" s="4">
        <v>0.154</v>
      </c>
      <c r="AF383" s="12">
        <f t="shared" si="20"/>
        <v>0.85416666666666663</v>
      </c>
      <c r="AG383" s="9">
        <f t="shared" si="21"/>
        <v>1.4545663844138108</v>
      </c>
    </row>
    <row r="384" spans="1:33" ht="13.8" thickBot="1" x14ac:dyDescent="0.3">
      <c r="A384" s="15" t="s">
        <v>33</v>
      </c>
      <c r="B384" s="5">
        <v>0.11</v>
      </c>
      <c r="C384" s="5">
        <v>4.2000000000000003E-2</v>
      </c>
      <c r="D384" s="5">
        <v>3.7900000000000003E-2</v>
      </c>
      <c r="E384" s="5">
        <v>0.41299999999999998</v>
      </c>
      <c r="F384" s="5">
        <v>0.06</v>
      </c>
      <c r="G384" s="5">
        <v>0</v>
      </c>
      <c r="H384" s="5">
        <v>4.03</v>
      </c>
      <c r="I384" s="5">
        <v>0.21</v>
      </c>
      <c r="J384" s="5">
        <v>7.9000000000000001E-2</v>
      </c>
      <c r="K384" s="5">
        <v>7.9</v>
      </c>
      <c r="L384" s="5">
        <v>0.32</v>
      </c>
      <c r="M384" s="5">
        <v>4.3999999999999997E-2</v>
      </c>
      <c r="N384" s="5">
        <v>1.012</v>
      </c>
      <c r="O384" s="5">
        <v>7.4999999999999997E-2</v>
      </c>
      <c r="P384" s="5">
        <v>2.5600000000000001E-2</v>
      </c>
      <c r="Q384" s="5">
        <v>5.46</v>
      </c>
      <c r="R384" s="5">
        <v>0.34</v>
      </c>
      <c r="S384" s="5">
        <v>8.9700000000000002E-2</v>
      </c>
      <c r="T384" s="5">
        <v>0.124</v>
      </c>
      <c r="U384" s="5">
        <v>5.0999999999999997E-2</v>
      </c>
      <c r="V384" s="5">
        <v>5.4300000000000001E-2</v>
      </c>
      <c r="W384" s="5" t="s">
        <v>131</v>
      </c>
      <c r="X384" s="5" t="s">
        <v>128</v>
      </c>
      <c r="Y384" s="5" t="s">
        <v>128</v>
      </c>
      <c r="Z384" s="5">
        <v>0.21299999999999999</v>
      </c>
      <c r="AA384" s="5">
        <v>5.8000000000000003E-2</v>
      </c>
      <c r="AB384" s="5">
        <v>5.7599999999999998E-2</v>
      </c>
      <c r="AC384" s="5">
        <v>8.9600000000000009</v>
      </c>
      <c r="AD384" s="5">
        <v>0.39</v>
      </c>
      <c r="AE384" s="5">
        <v>6.2399999999999997E-2</v>
      </c>
      <c r="AF384" s="13">
        <f t="shared" si="20"/>
        <v>3.1357777777777778</v>
      </c>
      <c r="AG384" s="10">
        <f t="shared" si="21"/>
        <v>3.5621927508831477</v>
      </c>
    </row>
    <row r="385" spans="1:12" ht="13.8" thickBot="1" x14ac:dyDescent="0.3"/>
    <row r="386" spans="1:12" x14ac:dyDescent="0.25">
      <c r="A386" s="11"/>
      <c r="B386" s="3" t="s">
        <v>87</v>
      </c>
      <c r="C386" s="3" t="s">
        <v>0</v>
      </c>
      <c r="D386" s="3" t="s">
        <v>129</v>
      </c>
      <c r="E386" s="3" t="s">
        <v>89</v>
      </c>
      <c r="F386" s="3" t="s">
        <v>0</v>
      </c>
      <c r="G386" s="3" t="s">
        <v>129</v>
      </c>
      <c r="H386" s="3" t="s">
        <v>88</v>
      </c>
      <c r="I386" s="3" t="s">
        <v>0</v>
      </c>
      <c r="J386" s="3" t="s">
        <v>129</v>
      </c>
      <c r="K386" s="11" t="s">
        <v>132</v>
      </c>
      <c r="L386" s="8" t="s">
        <v>133</v>
      </c>
    </row>
    <row r="387" spans="1:12" x14ac:dyDescent="0.25">
      <c r="A387" s="14" t="s">
        <v>1</v>
      </c>
      <c r="B387" s="4">
        <v>49.46</v>
      </c>
      <c r="C387" s="4">
        <v>1.79</v>
      </c>
      <c r="D387" s="4">
        <v>0.78600000000000003</v>
      </c>
      <c r="E387" s="4">
        <v>85.58</v>
      </c>
      <c r="F387" s="4">
        <v>3.32</v>
      </c>
      <c r="G387" s="4">
        <v>1.68</v>
      </c>
      <c r="H387" s="4">
        <v>55.9</v>
      </c>
      <c r="I387" s="4">
        <v>2.35</v>
      </c>
      <c r="J387" s="4">
        <v>1.32</v>
      </c>
      <c r="K387" s="12">
        <f>AVERAGE(B387,E387,H387)</f>
        <v>63.646666666666668</v>
      </c>
      <c r="L387" s="9">
        <f>STDEV(B387,E387,H387)</f>
        <v>19.265817743696545</v>
      </c>
    </row>
    <row r="388" spans="1:12" x14ac:dyDescent="0.25">
      <c r="A388" s="14" t="s">
        <v>2</v>
      </c>
      <c r="B388" s="4">
        <v>656.48</v>
      </c>
      <c r="C388" s="4">
        <v>21.9</v>
      </c>
      <c r="D388" s="4">
        <v>1.2</v>
      </c>
      <c r="E388" s="4">
        <v>768.17</v>
      </c>
      <c r="F388" s="4">
        <v>26.71</v>
      </c>
      <c r="G388" s="4">
        <v>2.44</v>
      </c>
      <c r="H388" s="4">
        <v>805.07</v>
      </c>
      <c r="I388" s="4">
        <v>28.92</v>
      </c>
      <c r="J388" s="4">
        <v>2.02</v>
      </c>
      <c r="K388" s="12">
        <f t="shared" ref="K388:K419" si="22">AVERAGE(B388,E388,H388)</f>
        <v>743.24000000000012</v>
      </c>
      <c r="L388" s="9">
        <f t="shared" ref="L388:L418" si="23">STDEV(B388,E388,H388)</f>
        <v>77.36844124059887</v>
      </c>
    </row>
    <row r="389" spans="1:12" x14ac:dyDescent="0.25">
      <c r="A389" s="14" t="s">
        <v>3</v>
      </c>
      <c r="B389" s="4">
        <v>595.44000000000005</v>
      </c>
      <c r="C389" s="4">
        <v>85.6</v>
      </c>
      <c r="D389" s="4">
        <v>197.28</v>
      </c>
      <c r="E389" s="4">
        <v>1691.11</v>
      </c>
      <c r="F389" s="4">
        <v>199.49</v>
      </c>
      <c r="G389" s="4">
        <v>417.19</v>
      </c>
      <c r="H389" s="4">
        <v>1145.9000000000001</v>
      </c>
      <c r="I389" s="4">
        <v>165.49</v>
      </c>
      <c r="J389" s="4">
        <v>336.91</v>
      </c>
      <c r="K389" s="12">
        <f t="shared" si="22"/>
        <v>1144.1500000000001</v>
      </c>
      <c r="L389" s="9">
        <f t="shared" si="23"/>
        <v>547.83709631604859</v>
      </c>
    </row>
    <row r="390" spans="1:12" x14ac:dyDescent="0.25">
      <c r="A390" s="14" t="s">
        <v>4</v>
      </c>
      <c r="B390" s="4">
        <v>1.86</v>
      </c>
      <c r="C390" s="4">
        <v>0.59</v>
      </c>
      <c r="D390" s="4">
        <v>1.42</v>
      </c>
      <c r="E390" s="4" t="s">
        <v>131</v>
      </c>
      <c r="F390" s="4">
        <v>1.44</v>
      </c>
      <c r="G390" s="4">
        <v>3.3</v>
      </c>
      <c r="H390" s="4" t="s">
        <v>131</v>
      </c>
      <c r="I390" s="4" t="s">
        <v>128</v>
      </c>
      <c r="J390" s="4" t="s">
        <v>128</v>
      </c>
      <c r="K390" s="12">
        <f t="shared" si="22"/>
        <v>1.86</v>
      </c>
      <c r="L390" s="9" t="s">
        <v>128</v>
      </c>
    </row>
    <row r="391" spans="1:12" x14ac:dyDescent="0.25">
      <c r="A391" s="14" t="s">
        <v>5</v>
      </c>
      <c r="B391" s="4">
        <v>851.57</v>
      </c>
      <c r="C391" s="4">
        <v>29.36</v>
      </c>
      <c r="D391" s="4">
        <v>4.38</v>
      </c>
      <c r="E391" s="4">
        <v>3382.98</v>
      </c>
      <c r="F391" s="4">
        <v>116.83</v>
      </c>
      <c r="G391" s="4">
        <v>10.029999999999999</v>
      </c>
      <c r="H391" s="4">
        <v>1232.97</v>
      </c>
      <c r="I391" s="4">
        <v>47.3</v>
      </c>
      <c r="J391" s="4">
        <v>8.64</v>
      </c>
      <c r="K391" s="12">
        <f t="shared" si="22"/>
        <v>1822.5066666666669</v>
      </c>
      <c r="L391" s="9">
        <f t="shared" si="23"/>
        <v>1364.798248106046</v>
      </c>
    </row>
    <row r="392" spans="1:12" x14ac:dyDescent="0.25">
      <c r="A392" s="14" t="s">
        <v>6</v>
      </c>
      <c r="B392" s="4">
        <v>4012.3</v>
      </c>
      <c r="C392" s="4">
        <v>127.02</v>
      </c>
      <c r="D392" s="4">
        <v>0.67700000000000005</v>
      </c>
      <c r="E392" s="4">
        <v>4067.06</v>
      </c>
      <c r="F392" s="4">
        <v>130.15</v>
      </c>
      <c r="G392" s="4">
        <v>0.67100000000000004</v>
      </c>
      <c r="H392" s="4">
        <v>4564.04</v>
      </c>
      <c r="I392" s="4">
        <v>147.22</v>
      </c>
      <c r="J392" s="4">
        <v>0.60299999999999998</v>
      </c>
      <c r="K392" s="12">
        <f t="shared" si="22"/>
        <v>4214.4666666666672</v>
      </c>
      <c r="L392" s="9">
        <f t="shared" si="23"/>
        <v>303.97500050716883</v>
      </c>
    </row>
    <row r="393" spans="1:12" x14ac:dyDescent="0.25">
      <c r="A393" s="14" t="s">
        <v>7</v>
      </c>
      <c r="B393" s="4">
        <v>1167.31</v>
      </c>
      <c r="C393" s="4">
        <v>38.28</v>
      </c>
      <c r="D393" s="4">
        <v>4.71</v>
      </c>
      <c r="E393" s="4">
        <v>1189.42</v>
      </c>
      <c r="F393" s="4">
        <v>41.47</v>
      </c>
      <c r="G393" s="4">
        <v>11.09</v>
      </c>
      <c r="H393" s="4">
        <v>1447.37</v>
      </c>
      <c r="I393" s="4">
        <v>49.95</v>
      </c>
      <c r="J393" s="4">
        <v>8.4499999999999993</v>
      </c>
      <c r="K393" s="12">
        <f t="shared" si="22"/>
        <v>1268.0333333333333</v>
      </c>
      <c r="L393" s="9">
        <f t="shared" si="23"/>
        <v>155.70306044947645</v>
      </c>
    </row>
    <row r="394" spans="1:12" x14ac:dyDescent="0.25">
      <c r="A394" s="14" t="s">
        <v>8</v>
      </c>
      <c r="B394" s="4">
        <v>154.51</v>
      </c>
      <c r="C394" s="4">
        <v>5.07</v>
      </c>
      <c r="D394" s="4">
        <v>0.92900000000000005</v>
      </c>
      <c r="E394" s="4">
        <v>279.89999999999998</v>
      </c>
      <c r="F394" s="4">
        <v>9.39</v>
      </c>
      <c r="G394" s="4">
        <v>2.08</v>
      </c>
      <c r="H394" s="4">
        <v>180.08</v>
      </c>
      <c r="I394" s="4">
        <v>6.21</v>
      </c>
      <c r="J394" s="4">
        <v>1.62</v>
      </c>
      <c r="K394" s="12">
        <f t="shared" si="22"/>
        <v>204.83</v>
      </c>
      <c r="L394" s="9">
        <f t="shared" si="23"/>
        <v>66.257715777107705</v>
      </c>
    </row>
    <row r="395" spans="1:12" x14ac:dyDescent="0.25">
      <c r="A395" s="14" t="s">
        <v>9</v>
      </c>
      <c r="B395" s="4">
        <v>24.47</v>
      </c>
      <c r="C395" s="4">
        <v>0.9</v>
      </c>
      <c r="D395" s="4">
        <v>0.17299999999999999</v>
      </c>
      <c r="E395" s="4">
        <v>29.13</v>
      </c>
      <c r="F395" s="4">
        <v>1.25</v>
      </c>
      <c r="G395" s="4">
        <v>0.34699999999999998</v>
      </c>
      <c r="H395" s="4">
        <v>13.09</v>
      </c>
      <c r="I395" s="4">
        <v>0.69</v>
      </c>
      <c r="J395" s="4">
        <v>0.32300000000000001</v>
      </c>
      <c r="K395" s="12">
        <f t="shared" si="22"/>
        <v>22.23</v>
      </c>
      <c r="L395" s="9">
        <f t="shared" si="23"/>
        <v>8.2512786887851473</v>
      </c>
    </row>
    <row r="396" spans="1:12" x14ac:dyDescent="0.25">
      <c r="A396" s="14" t="s">
        <v>10</v>
      </c>
      <c r="B396" s="4">
        <v>29.15</v>
      </c>
      <c r="C396" s="4">
        <v>1.49</v>
      </c>
      <c r="D396" s="4">
        <v>1.19</v>
      </c>
      <c r="E396" s="4">
        <v>19.440000000000001</v>
      </c>
      <c r="F396" s="4">
        <v>1.87</v>
      </c>
      <c r="G396" s="4">
        <v>2.4700000000000002</v>
      </c>
      <c r="H396" s="4">
        <v>16.36</v>
      </c>
      <c r="I396" s="4">
        <v>1.67</v>
      </c>
      <c r="J396" s="4">
        <v>2.0699999999999998</v>
      </c>
      <c r="K396" s="12">
        <f t="shared" si="22"/>
        <v>21.650000000000002</v>
      </c>
      <c r="L396" s="9">
        <f t="shared" si="23"/>
        <v>6.6752602945503057</v>
      </c>
    </row>
    <row r="397" spans="1:12" x14ac:dyDescent="0.25">
      <c r="A397" s="14" t="s">
        <v>11</v>
      </c>
      <c r="B397" s="4">
        <v>12.12</v>
      </c>
      <c r="C397" s="4">
        <v>0.97</v>
      </c>
      <c r="D397" s="4">
        <v>1.49</v>
      </c>
      <c r="E397" s="4" t="s">
        <v>131</v>
      </c>
      <c r="F397" s="4" t="s">
        <v>128</v>
      </c>
      <c r="G397" s="4" t="s">
        <v>128</v>
      </c>
      <c r="H397" s="4">
        <v>3.73</v>
      </c>
      <c r="I397" s="4">
        <v>1.1399999999999999</v>
      </c>
      <c r="J397" s="4">
        <v>2.2000000000000002</v>
      </c>
      <c r="K397" s="12">
        <f t="shared" si="22"/>
        <v>7.9249999999999998</v>
      </c>
      <c r="L397" s="9">
        <f t="shared" si="23"/>
        <v>5.9326258941551338</v>
      </c>
    </row>
    <row r="398" spans="1:12" x14ac:dyDescent="0.25">
      <c r="A398" s="14" t="s">
        <v>12</v>
      </c>
      <c r="B398" s="4" t="s">
        <v>47</v>
      </c>
      <c r="C398" s="4" t="s">
        <v>47</v>
      </c>
      <c r="D398" s="4" t="s">
        <v>47</v>
      </c>
      <c r="E398" s="4" t="s">
        <v>47</v>
      </c>
      <c r="F398" s="4" t="s">
        <v>47</v>
      </c>
      <c r="G398" s="4" t="s">
        <v>47</v>
      </c>
      <c r="H398" s="4" t="s">
        <v>47</v>
      </c>
      <c r="I398" s="4" t="s">
        <v>47</v>
      </c>
      <c r="J398" s="4" t="s">
        <v>47</v>
      </c>
      <c r="K398" s="12" t="s">
        <v>128</v>
      </c>
      <c r="L398" s="9" t="s">
        <v>128</v>
      </c>
    </row>
    <row r="399" spans="1:12" x14ac:dyDescent="0.25">
      <c r="A399" s="14" t="s">
        <v>13</v>
      </c>
      <c r="B399" s="4">
        <v>42.92</v>
      </c>
      <c r="C399" s="4">
        <v>1.56</v>
      </c>
      <c r="D399" s="4">
        <v>0.23200000000000001</v>
      </c>
      <c r="E399" s="4">
        <v>43.33</v>
      </c>
      <c r="F399" s="4">
        <v>1.91</v>
      </c>
      <c r="G399" s="4">
        <v>0.57499999999999996</v>
      </c>
      <c r="H399" s="4">
        <v>50.71</v>
      </c>
      <c r="I399" s="4">
        <v>2.14</v>
      </c>
      <c r="J399" s="4">
        <v>0.38100000000000001</v>
      </c>
      <c r="K399" s="12">
        <f t="shared" si="22"/>
        <v>45.653333333333336</v>
      </c>
      <c r="L399" s="9">
        <f t="shared" si="23"/>
        <v>4.3839974148410867</v>
      </c>
    </row>
    <row r="400" spans="1:12" x14ac:dyDescent="0.25">
      <c r="A400" s="14" t="s">
        <v>14</v>
      </c>
      <c r="B400" s="4">
        <v>8.92</v>
      </c>
      <c r="C400" s="4">
        <v>2.82</v>
      </c>
      <c r="D400" s="4">
        <v>6.49</v>
      </c>
      <c r="E400" s="4" t="s">
        <v>131</v>
      </c>
      <c r="F400" s="4" t="s">
        <v>128</v>
      </c>
      <c r="G400" s="4" t="s">
        <v>128</v>
      </c>
      <c r="H400" s="4" t="s">
        <v>131</v>
      </c>
      <c r="I400" s="4" t="s">
        <v>128</v>
      </c>
      <c r="J400" s="4" t="s">
        <v>128</v>
      </c>
      <c r="K400" s="12">
        <f t="shared" si="22"/>
        <v>8.92</v>
      </c>
      <c r="L400" s="9" t="s">
        <v>128</v>
      </c>
    </row>
    <row r="401" spans="1:12" x14ac:dyDescent="0.25">
      <c r="A401" s="14" t="s">
        <v>15</v>
      </c>
      <c r="B401" s="4" t="s">
        <v>131</v>
      </c>
      <c r="C401" s="4" t="s">
        <v>128</v>
      </c>
      <c r="D401" s="4" t="s">
        <v>128</v>
      </c>
      <c r="E401" s="4" t="s">
        <v>131</v>
      </c>
      <c r="F401" s="4" t="s">
        <v>128</v>
      </c>
      <c r="G401" s="4" t="s">
        <v>128</v>
      </c>
      <c r="H401" s="4" t="s">
        <v>131</v>
      </c>
      <c r="I401" s="4" t="s">
        <v>128</v>
      </c>
      <c r="J401" s="4" t="s">
        <v>128</v>
      </c>
      <c r="K401" s="12" t="s">
        <v>128</v>
      </c>
      <c r="L401" s="9" t="s">
        <v>128</v>
      </c>
    </row>
    <row r="402" spans="1:12" x14ac:dyDescent="0.25">
      <c r="A402" s="14" t="s">
        <v>16</v>
      </c>
      <c r="B402" s="4" t="s">
        <v>131</v>
      </c>
      <c r="C402" s="4" t="s">
        <v>128</v>
      </c>
      <c r="D402" s="4" t="s">
        <v>128</v>
      </c>
      <c r="E402" s="4" t="s">
        <v>131</v>
      </c>
      <c r="F402" s="4" t="s">
        <v>128</v>
      </c>
      <c r="G402" s="4" t="s">
        <v>128</v>
      </c>
      <c r="H402" s="4" t="s">
        <v>131</v>
      </c>
      <c r="I402" s="4" t="s">
        <v>128</v>
      </c>
      <c r="J402" s="4" t="s">
        <v>128</v>
      </c>
      <c r="K402" s="12" t="s">
        <v>128</v>
      </c>
      <c r="L402" s="9" t="s">
        <v>128</v>
      </c>
    </row>
    <row r="403" spans="1:12" x14ac:dyDescent="0.25">
      <c r="A403" s="14" t="s">
        <v>17</v>
      </c>
      <c r="B403" s="4">
        <v>2.2599999999999998</v>
      </c>
      <c r="C403" s="4">
        <v>0.17</v>
      </c>
      <c r="D403" s="4">
        <v>0.17799999999999999</v>
      </c>
      <c r="E403" s="4">
        <v>0.32</v>
      </c>
      <c r="F403" s="4">
        <v>0.13</v>
      </c>
      <c r="G403" s="4">
        <v>0.215</v>
      </c>
      <c r="H403" s="4" t="s">
        <v>131</v>
      </c>
      <c r="I403" s="4" t="s">
        <v>128</v>
      </c>
      <c r="J403" s="4" t="s">
        <v>128</v>
      </c>
      <c r="K403" s="12">
        <f t="shared" si="22"/>
        <v>1.2899999999999998</v>
      </c>
      <c r="L403" s="9">
        <f t="shared" si="23"/>
        <v>1.3717871555019023</v>
      </c>
    </row>
    <row r="404" spans="1:12" x14ac:dyDescent="0.25">
      <c r="A404" s="14" t="s">
        <v>18</v>
      </c>
      <c r="B404" s="4">
        <v>4.09</v>
      </c>
      <c r="C404" s="4">
        <v>0.43</v>
      </c>
      <c r="D404" s="4">
        <v>0.34699999999999998</v>
      </c>
      <c r="E404" s="4" t="s">
        <v>131</v>
      </c>
      <c r="F404" s="4">
        <v>6.52</v>
      </c>
      <c r="G404" s="4">
        <v>13.45</v>
      </c>
      <c r="H404" s="4" t="s">
        <v>131</v>
      </c>
      <c r="I404" s="4" t="s">
        <v>128</v>
      </c>
      <c r="J404" s="4" t="s">
        <v>128</v>
      </c>
      <c r="K404" s="12">
        <f t="shared" si="22"/>
        <v>4.09</v>
      </c>
      <c r="L404" s="9" t="s">
        <v>128</v>
      </c>
    </row>
    <row r="405" spans="1:12" x14ac:dyDescent="0.25">
      <c r="A405" s="14" t="s">
        <v>19</v>
      </c>
      <c r="B405" s="4" t="s">
        <v>131</v>
      </c>
      <c r="C405" s="4" t="s">
        <v>128</v>
      </c>
      <c r="D405" s="4" t="s">
        <v>128</v>
      </c>
      <c r="E405" s="4">
        <v>1.17</v>
      </c>
      <c r="F405" s="4">
        <v>0.3</v>
      </c>
      <c r="G405" s="4">
        <v>0.46</v>
      </c>
      <c r="H405" s="4">
        <v>0.126</v>
      </c>
      <c r="I405" s="4">
        <v>8.7999999999999995E-2</v>
      </c>
      <c r="J405" s="4">
        <v>0.114</v>
      </c>
      <c r="K405" s="12">
        <f t="shared" si="22"/>
        <v>0.64799999999999991</v>
      </c>
      <c r="L405" s="9">
        <f t="shared" si="23"/>
        <v>0.73821947955875566</v>
      </c>
    </row>
    <row r="406" spans="1:12" x14ac:dyDescent="0.25">
      <c r="A406" s="14" t="s">
        <v>20</v>
      </c>
      <c r="B406" s="4" t="s">
        <v>131</v>
      </c>
      <c r="C406" s="4" t="s">
        <v>128</v>
      </c>
      <c r="D406" s="4" t="s">
        <v>128</v>
      </c>
      <c r="E406" s="4" t="s">
        <v>131</v>
      </c>
      <c r="F406" s="4" t="s">
        <v>128</v>
      </c>
      <c r="G406" s="4" t="s">
        <v>128</v>
      </c>
      <c r="H406" s="4" t="s">
        <v>131</v>
      </c>
      <c r="I406" s="4" t="s">
        <v>128</v>
      </c>
      <c r="J406" s="4" t="s">
        <v>128</v>
      </c>
      <c r="K406" s="12" t="s">
        <v>128</v>
      </c>
      <c r="L406" s="9" t="s">
        <v>128</v>
      </c>
    </row>
    <row r="407" spans="1:12" x14ac:dyDescent="0.25">
      <c r="A407" s="14" t="s">
        <v>21</v>
      </c>
      <c r="B407" s="4" t="s">
        <v>131</v>
      </c>
      <c r="C407" s="4" t="s">
        <v>128</v>
      </c>
      <c r="D407" s="4" t="s">
        <v>128</v>
      </c>
      <c r="E407" s="4" t="s">
        <v>131</v>
      </c>
      <c r="F407" s="4" t="s">
        <v>128</v>
      </c>
      <c r="G407" s="4" t="s">
        <v>128</v>
      </c>
      <c r="H407" s="4">
        <v>4.3999999999999997E-2</v>
      </c>
      <c r="I407" s="4">
        <v>0.03</v>
      </c>
      <c r="J407" s="4">
        <v>3.9399999999999998E-2</v>
      </c>
      <c r="K407" s="12">
        <f t="shared" si="22"/>
        <v>4.3999999999999997E-2</v>
      </c>
      <c r="L407" s="9" t="s">
        <v>128</v>
      </c>
    </row>
    <row r="408" spans="1:12" x14ac:dyDescent="0.25">
      <c r="A408" s="14" t="s">
        <v>22</v>
      </c>
      <c r="B408" s="4" t="s">
        <v>131</v>
      </c>
      <c r="C408" s="4" t="s">
        <v>128</v>
      </c>
      <c r="D408" s="4" t="s">
        <v>128</v>
      </c>
      <c r="E408" s="4" t="s">
        <v>131</v>
      </c>
      <c r="F408" s="4" t="s">
        <v>128</v>
      </c>
      <c r="G408" s="4" t="s">
        <v>128</v>
      </c>
      <c r="H408" s="4">
        <v>7.89</v>
      </c>
      <c r="I408" s="4">
        <v>0.77</v>
      </c>
      <c r="J408" s="4">
        <v>0.94</v>
      </c>
      <c r="K408" s="12">
        <f t="shared" si="22"/>
        <v>7.89</v>
      </c>
      <c r="L408" s="9" t="s">
        <v>128</v>
      </c>
    </row>
    <row r="409" spans="1:12" x14ac:dyDescent="0.25">
      <c r="A409" s="14" t="s">
        <v>23</v>
      </c>
      <c r="B409" s="4">
        <v>0.23</v>
      </c>
      <c r="C409" s="4">
        <v>0.1</v>
      </c>
      <c r="D409" s="4">
        <v>0.187</v>
      </c>
      <c r="E409" s="4" t="s">
        <v>131</v>
      </c>
      <c r="F409" s="4" t="s">
        <v>128</v>
      </c>
      <c r="G409" s="4" t="s">
        <v>128</v>
      </c>
      <c r="H409" s="4">
        <v>1.1399999999999999</v>
      </c>
      <c r="I409" s="4">
        <v>0.28000000000000003</v>
      </c>
      <c r="J409" s="4">
        <v>0.33200000000000002</v>
      </c>
      <c r="K409" s="12">
        <f t="shared" si="22"/>
        <v>0.68499999999999994</v>
      </c>
      <c r="L409" s="9">
        <f t="shared" si="23"/>
        <v>0.64346717087975813</v>
      </c>
    </row>
    <row r="410" spans="1:12" x14ac:dyDescent="0.25">
      <c r="A410" s="14" t="s">
        <v>24</v>
      </c>
      <c r="B410" s="4" t="s">
        <v>131</v>
      </c>
      <c r="C410" s="4" t="s">
        <v>128</v>
      </c>
      <c r="D410" s="4" t="s">
        <v>128</v>
      </c>
      <c r="E410" s="4" t="s">
        <v>131</v>
      </c>
      <c r="F410" s="4" t="s">
        <v>128</v>
      </c>
      <c r="G410" s="4" t="s">
        <v>128</v>
      </c>
      <c r="H410" s="4" t="s">
        <v>131</v>
      </c>
      <c r="I410" s="4" t="s">
        <v>128</v>
      </c>
      <c r="J410" s="4" t="s">
        <v>128</v>
      </c>
      <c r="K410" s="12" t="s">
        <v>128</v>
      </c>
      <c r="L410" s="9" t="s">
        <v>128</v>
      </c>
    </row>
    <row r="411" spans="1:12" x14ac:dyDescent="0.25">
      <c r="A411" s="14" t="s">
        <v>25</v>
      </c>
      <c r="B411" s="4">
        <v>1.1220000000000001</v>
      </c>
      <c r="C411" s="4">
        <v>8.2000000000000003E-2</v>
      </c>
      <c r="D411" s="4">
        <v>2.1499999999999998E-2</v>
      </c>
      <c r="E411" s="4">
        <v>7.06</v>
      </c>
      <c r="F411" s="4">
        <v>0.39</v>
      </c>
      <c r="G411" s="4">
        <v>8.6900000000000005E-2</v>
      </c>
      <c r="H411" s="4" t="s">
        <v>131</v>
      </c>
      <c r="I411" s="4" t="s">
        <v>128</v>
      </c>
      <c r="J411" s="4" t="s">
        <v>128</v>
      </c>
      <c r="K411" s="12">
        <f t="shared" si="22"/>
        <v>4.0910000000000002</v>
      </c>
      <c r="L411" s="9">
        <f t="shared" si="23"/>
        <v>4.1988000666857186</v>
      </c>
    </row>
    <row r="412" spans="1:12" x14ac:dyDescent="0.25">
      <c r="A412" s="14" t="s">
        <v>26</v>
      </c>
      <c r="B412" s="4">
        <v>0.55000000000000004</v>
      </c>
      <c r="C412" s="4">
        <v>0.14000000000000001</v>
      </c>
      <c r="D412" s="4">
        <v>0.17499999999999999</v>
      </c>
      <c r="E412" s="4" t="s">
        <v>131</v>
      </c>
      <c r="F412" s="4">
        <v>0.22</v>
      </c>
      <c r="G412" s="4">
        <v>0.42599999999999999</v>
      </c>
      <c r="H412" s="4" t="s">
        <v>131</v>
      </c>
      <c r="I412" s="4" t="s">
        <v>128</v>
      </c>
      <c r="J412" s="4" t="s">
        <v>128</v>
      </c>
      <c r="K412" s="12">
        <f t="shared" si="22"/>
        <v>0.55000000000000004</v>
      </c>
      <c r="L412" s="9" t="s">
        <v>128</v>
      </c>
    </row>
    <row r="413" spans="1:12" x14ac:dyDescent="0.25">
      <c r="A413" s="14" t="s">
        <v>27</v>
      </c>
      <c r="B413" s="4" t="s">
        <v>131</v>
      </c>
      <c r="C413" s="4" t="s">
        <v>128</v>
      </c>
      <c r="D413" s="4" t="s">
        <v>128</v>
      </c>
      <c r="E413" s="4">
        <v>0.32</v>
      </c>
      <c r="F413" s="4">
        <v>0.14000000000000001</v>
      </c>
      <c r="G413" s="4">
        <v>0</v>
      </c>
      <c r="H413" s="4" t="s">
        <v>131</v>
      </c>
      <c r="I413" s="4" t="s">
        <v>128</v>
      </c>
      <c r="J413" s="4" t="s">
        <v>128</v>
      </c>
      <c r="K413" s="12">
        <f t="shared" si="22"/>
        <v>0.32</v>
      </c>
      <c r="L413" s="9" t="s">
        <v>128</v>
      </c>
    </row>
    <row r="414" spans="1:12" x14ac:dyDescent="0.25">
      <c r="A414" s="14" t="s">
        <v>28</v>
      </c>
      <c r="B414" s="4">
        <v>1.75</v>
      </c>
      <c r="C414" s="4">
        <v>0.21</v>
      </c>
      <c r="D414" s="4">
        <v>0.104</v>
      </c>
      <c r="E414" s="4" t="s">
        <v>131</v>
      </c>
      <c r="F414" s="4" t="s">
        <v>128</v>
      </c>
      <c r="G414" s="4" t="s">
        <v>128</v>
      </c>
      <c r="H414" s="4" t="s">
        <v>131</v>
      </c>
      <c r="I414" s="4" t="s">
        <v>128</v>
      </c>
      <c r="J414" s="4" t="s">
        <v>128</v>
      </c>
      <c r="K414" s="12">
        <f t="shared" si="22"/>
        <v>1.75</v>
      </c>
      <c r="L414" s="9" t="s">
        <v>128</v>
      </c>
    </row>
    <row r="415" spans="1:12" x14ac:dyDescent="0.25">
      <c r="A415" s="14" t="s">
        <v>29</v>
      </c>
      <c r="B415" s="4">
        <v>0.10299999999999999</v>
      </c>
      <c r="C415" s="4">
        <v>6.2E-2</v>
      </c>
      <c r="D415" s="4">
        <v>9.7000000000000003E-2</v>
      </c>
      <c r="E415" s="4" t="s">
        <v>131</v>
      </c>
      <c r="F415" s="4" t="s">
        <v>128</v>
      </c>
      <c r="G415" s="4" t="s">
        <v>128</v>
      </c>
      <c r="H415" s="4" t="s">
        <v>131</v>
      </c>
      <c r="I415" s="4" t="s">
        <v>128</v>
      </c>
      <c r="J415" s="4" t="s">
        <v>128</v>
      </c>
      <c r="K415" s="12">
        <f t="shared" si="22"/>
        <v>0.10299999999999999</v>
      </c>
      <c r="L415" s="9" t="s">
        <v>128</v>
      </c>
    </row>
    <row r="416" spans="1:12" x14ac:dyDescent="0.25">
      <c r="A416" s="14" t="s">
        <v>30</v>
      </c>
      <c r="B416" s="4">
        <v>1.21</v>
      </c>
      <c r="C416" s="4">
        <v>0.16</v>
      </c>
      <c r="D416" s="4">
        <v>0.21099999999999999</v>
      </c>
      <c r="E416" s="4" t="s">
        <v>131</v>
      </c>
      <c r="F416" s="4" t="s">
        <v>128</v>
      </c>
      <c r="G416" s="4" t="s">
        <v>128</v>
      </c>
      <c r="H416" s="4" t="s">
        <v>131</v>
      </c>
      <c r="I416" s="4" t="s">
        <v>128</v>
      </c>
      <c r="J416" s="4" t="s">
        <v>128</v>
      </c>
      <c r="K416" s="12">
        <f t="shared" si="22"/>
        <v>1.21</v>
      </c>
      <c r="L416" s="9" t="s">
        <v>128</v>
      </c>
    </row>
    <row r="417" spans="1:15" x14ac:dyDescent="0.25">
      <c r="A417" s="14" t="s">
        <v>31</v>
      </c>
      <c r="B417" s="4">
        <v>0.34300000000000003</v>
      </c>
      <c r="C417" s="4">
        <v>8.8999999999999996E-2</v>
      </c>
      <c r="D417" s="4">
        <v>0.17100000000000001</v>
      </c>
      <c r="E417" s="4">
        <v>0.54</v>
      </c>
      <c r="F417" s="4">
        <v>0.16</v>
      </c>
      <c r="G417" s="4">
        <v>0.253</v>
      </c>
      <c r="H417" s="4">
        <v>0.55000000000000004</v>
      </c>
      <c r="I417" s="4">
        <v>0.12</v>
      </c>
      <c r="J417" s="4">
        <v>0.106</v>
      </c>
      <c r="K417" s="12">
        <f t="shared" si="22"/>
        <v>0.47766666666666668</v>
      </c>
      <c r="L417" s="9">
        <f t="shared" si="23"/>
        <v>0.11673188653205814</v>
      </c>
    </row>
    <row r="418" spans="1:15" x14ac:dyDescent="0.25">
      <c r="A418" s="14" t="s">
        <v>32</v>
      </c>
      <c r="B418" s="4">
        <v>4.3999999999999997E-2</v>
      </c>
      <c r="C418" s="4">
        <v>2.5999999999999999E-2</v>
      </c>
      <c r="D418" s="4">
        <v>4.1099999999999998E-2</v>
      </c>
      <c r="E418" s="4">
        <v>0.17599999999999999</v>
      </c>
      <c r="F418" s="4">
        <v>8.5000000000000006E-2</v>
      </c>
      <c r="G418" s="4">
        <v>0.10299999999999999</v>
      </c>
      <c r="H418" s="4" t="s">
        <v>131</v>
      </c>
      <c r="I418" s="4" t="s">
        <v>128</v>
      </c>
      <c r="J418" s="4" t="s">
        <v>128</v>
      </c>
      <c r="K418" s="12">
        <f t="shared" si="22"/>
        <v>0.10999999999999999</v>
      </c>
      <c r="L418" s="9">
        <f t="shared" si="23"/>
        <v>9.3338095116624276E-2</v>
      </c>
    </row>
    <row r="419" spans="1:15" ht="13.8" thickBot="1" x14ac:dyDescent="0.3">
      <c r="A419" s="15" t="s">
        <v>33</v>
      </c>
      <c r="B419" s="5" t="s">
        <v>131</v>
      </c>
      <c r="C419" s="5" t="s">
        <v>128</v>
      </c>
      <c r="D419" s="5" t="s">
        <v>128</v>
      </c>
      <c r="E419" s="5" t="s">
        <v>131</v>
      </c>
      <c r="F419" s="5" t="s">
        <v>128</v>
      </c>
      <c r="G419" s="5" t="s">
        <v>128</v>
      </c>
      <c r="H419" s="5">
        <v>5.56</v>
      </c>
      <c r="I419" s="5">
        <v>0.39</v>
      </c>
      <c r="J419" s="5">
        <v>5.8400000000000001E-2</v>
      </c>
      <c r="K419" s="13">
        <f t="shared" si="22"/>
        <v>5.56</v>
      </c>
      <c r="L419" s="10" t="s">
        <v>128</v>
      </c>
    </row>
    <row r="420" spans="1:15" ht="13.8" thickBot="1" x14ac:dyDescent="0.3"/>
    <row r="421" spans="1:15" x14ac:dyDescent="0.25">
      <c r="A421" s="11"/>
      <c r="B421" s="3" t="s">
        <v>90</v>
      </c>
      <c r="C421" s="3" t="s">
        <v>0</v>
      </c>
      <c r="D421" s="3" t="s">
        <v>129</v>
      </c>
      <c r="E421" s="3" t="s">
        <v>91</v>
      </c>
      <c r="F421" s="3" t="s">
        <v>0</v>
      </c>
      <c r="G421" s="3" t="s">
        <v>129</v>
      </c>
      <c r="H421" s="3" t="s">
        <v>92</v>
      </c>
      <c r="I421" s="3" t="s">
        <v>0</v>
      </c>
      <c r="J421" s="3" t="s">
        <v>129</v>
      </c>
      <c r="K421" s="3" t="s">
        <v>130</v>
      </c>
      <c r="L421" s="3" t="s">
        <v>0</v>
      </c>
      <c r="M421" s="3" t="s">
        <v>129</v>
      </c>
      <c r="N421" s="11" t="s">
        <v>132</v>
      </c>
      <c r="O421" s="8" t="s">
        <v>133</v>
      </c>
    </row>
    <row r="422" spans="1:15" x14ac:dyDescent="0.25">
      <c r="A422" s="14" t="s">
        <v>1</v>
      </c>
      <c r="B422" s="4">
        <v>248.78</v>
      </c>
      <c r="C422" s="4">
        <v>12.96</v>
      </c>
      <c r="D422" s="4">
        <v>6.4000000000000001E-2</v>
      </c>
      <c r="E422" s="4">
        <v>278.58999999999997</v>
      </c>
      <c r="F422" s="4">
        <v>14.78</v>
      </c>
      <c r="G422" s="4">
        <v>5.9200000000000003E-2</v>
      </c>
      <c r="H422" s="4">
        <v>122.95</v>
      </c>
      <c r="I422" s="4">
        <v>6.69</v>
      </c>
      <c r="J422" s="4">
        <v>7.3200000000000001E-2</v>
      </c>
      <c r="K422" s="4">
        <v>60.49</v>
      </c>
      <c r="L422" s="4">
        <v>3.5</v>
      </c>
      <c r="M422" s="4">
        <v>0.13200000000000001</v>
      </c>
      <c r="N422" s="12">
        <f>AVERAGE(B422,E422,H422,K422)</f>
        <v>177.70250000000001</v>
      </c>
      <c r="O422" s="9">
        <f>STDEV(B422,E422,H422,K422)</f>
        <v>103.22613537762612</v>
      </c>
    </row>
    <row r="423" spans="1:15" x14ac:dyDescent="0.25">
      <c r="A423" s="14" t="s">
        <v>2</v>
      </c>
      <c r="B423" s="4">
        <v>1314.37</v>
      </c>
      <c r="C423" s="4">
        <v>76</v>
      </c>
      <c r="D423" s="4">
        <v>0.14499999999999999</v>
      </c>
      <c r="E423" s="4">
        <v>1351.1</v>
      </c>
      <c r="F423" s="4">
        <v>79.92</v>
      </c>
      <c r="G423" s="4">
        <v>0.11600000000000001</v>
      </c>
      <c r="H423" s="4">
        <v>1229.73</v>
      </c>
      <c r="I423" s="4">
        <v>74.69</v>
      </c>
      <c r="J423" s="4">
        <v>0.14699999999999999</v>
      </c>
      <c r="K423" s="4">
        <v>1234.68</v>
      </c>
      <c r="L423" s="4">
        <v>79.75</v>
      </c>
      <c r="M423" s="4">
        <v>0.17499999999999999</v>
      </c>
      <c r="N423" s="12">
        <f t="shared" ref="N423:N451" si="24">AVERAGE(B423,E423,H423,K423)</f>
        <v>1282.47</v>
      </c>
      <c r="O423" s="9">
        <f t="shared" ref="O423:O451" si="25">STDEV(B423,E423,H423,K423)</f>
        <v>59.980770807540118</v>
      </c>
    </row>
    <row r="424" spans="1:15" x14ac:dyDescent="0.25">
      <c r="A424" s="14" t="s">
        <v>3</v>
      </c>
      <c r="B424" s="4">
        <v>654.92999999999995</v>
      </c>
      <c r="C424" s="4">
        <v>58.98</v>
      </c>
      <c r="D424" s="4">
        <v>83.9</v>
      </c>
      <c r="E424" s="4">
        <v>653.92999999999995</v>
      </c>
      <c r="F424" s="4">
        <v>57.07</v>
      </c>
      <c r="G424" s="4">
        <v>68.95</v>
      </c>
      <c r="H424" s="4">
        <v>631.66</v>
      </c>
      <c r="I424" s="4">
        <v>59.34</v>
      </c>
      <c r="J424" s="4">
        <v>79.790000000000006</v>
      </c>
      <c r="K424" s="4">
        <v>686.02</v>
      </c>
      <c r="L424" s="4">
        <v>70.87</v>
      </c>
      <c r="M424" s="4">
        <v>87.39</v>
      </c>
      <c r="N424" s="12">
        <f t="shared" si="24"/>
        <v>656.63499999999999</v>
      </c>
      <c r="O424" s="9">
        <f t="shared" si="25"/>
        <v>22.34168674622995</v>
      </c>
    </row>
    <row r="425" spans="1:15" x14ac:dyDescent="0.25">
      <c r="A425" s="14" t="s">
        <v>4</v>
      </c>
      <c r="B425" s="4">
        <v>0.26100000000000001</v>
      </c>
      <c r="C425" s="4">
        <v>2.5999999999999999E-2</v>
      </c>
      <c r="D425" s="4">
        <v>3.8100000000000002E-2</v>
      </c>
      <c r="E425" s="4">
        <v>0.23</v>
      </c>
      <c r="F425" s="4">
        <v>2.5000000000000001E-2</v>
      </c>
      <c r="G425" s="4">
        <v>3.9199999999999999E-2</v>
      </c>
      <c r="H425" s="4">
        <v>0.253</v>
      </c>
      <c r="I425" s="4">
        <v>2.9000000000000001E-2</v>
      </c>
      <c r="J425" s="4">
        <v>4.5100000000000001E-2</v>
      </c>
      <c r="K425" s="4">
        <v>0.14799999999999999</v>
      </c>
      <c r="L425" s="4">
        <v>3.3000000000000002E-2</v>
      </c>
      <c r="M425" s="4">
        <v>5.33E-2</v>
      </c>
      <c r="N425" s="12">
        <f t="shared" si="24"/>
        <v>0.223</v>
      </c>
      <c r="O425" s="9">
        <f t="shared" si="25"/>
        <v>5.1697840058039811E-2</v>
      </c>
    </row>
    <row r="426" spans="1:15" x14ac:dyDescent="0.25">
      <c r="A426" s="14" t="s">
        <v>5</v>
      </c>
      <c r="B426" s="4">
        <v>1089.02</v>
      </c>
      <c r="C426" s="4">
        <v>55.69</v>
      </c>
      <c r="D426" s="4">
        <v>0.54100000000000004</v>
      </c>
      <c r="E426" s="4">
        <v>893.29</v>
      </c>
      <c r="F426" s="4">
        <v>46.69</v>
      </c>
      <c r="G426" s="4">
        <v>0.56499999999999995</v>
      </c>
      <c r="H426" s="4">
        <v>1016.43</v>
      </c>
      <c r="I426" s="4">
        <v>54.49</v>
      </c>
      <c r="J426" s="4">
        <v>0.52600000000000002</v>
      </c>
      <c r="K426" s="4">
        <v>996.62</v>
      </c>
      <c r="L426" s="4">
        <v>56.8</v>
      </c>
      <c r="M426" s="4">
        <v>0.65700000000000003</v>
      </c>
      <c r="N426" s="12">
        <f t="shared" si="24"/>
        <v>998.83999999999992</v>
      </c>
      <c r="O426" s="9">
        <f t="shared" si="25"/>
        <v>80.803406281336109</v>
      </c>
    </row>
    <row r="427" spans="1:15" x14ac:dyDescent="0.25">
      <c r="A427" s="14" t="s">
        <v>6</v>
      </c>
      <c r="B427" s="4">
        <v>429.86</v>
      </c>
      <c r="C427" s="4">
        <v>21.54</v>
      </c>
      <c r="D427" s="4">
        <v>3.73E-2</v>
      </c>
      <c r="E427" s="4">
        <v>415.86</v>
      </c>
      <c r="F427" s="4">
        <v>21.28</v>
      </c>
      <c r="G427" s="4">
        <v>3.5799999999999998E-2</v>
      </c>
      <c r="H427" s="4">
        <v>416.83</v>
      </c>
      <c r="I427" s="4">
        <v>21.86</v>
      </c>
      <c r="J427" s="4">
        <v>4.2599999999999999E-2</v>
      </c>
      <c r="K427" s="4">
        <v>405.54</v>
      </c>
      <c r="L427" s="4">
        <v>22.54</v>
      </c>
      <c r="M427" s="4">
        <v>4.6300000000000001E-2</v>
      </c>
      <c r="N427" s="12">
        <f t="shared" si="24"/>
        <v>417.02249999999998</v>
      </c>
      <c r="O427" s="9">
        <f t="shared" si="25"/>
        <v>9.9672409254851768</v>
      </c>
    </row>
    <row r="428" spans="1:15" x14ac:dyDescent="0.25">
      <c r="A428" s="14" t="s">
        <v>7</v>
      </c>
      <c r="B428" s="4">
        <v>1.56</v>
      </c>
      <c r="C428" s="4">
        <v>0.55000000000000004</v>
      </c>
      <c r="D428" s="4">
        <v>1.34</v>
      </c>
      <c r="E428" s="4" t="s">
        <v>131</v>
      </c>
      <c r="F428" s="4" t="s">
        <v>128</v>
      </c>
      <c r="G428" s="4" t="s">
        <v>128</v>
      </c>
      <c r="H428" s="4" t="s">
        <v>131</v>
      </c>
      <c r="I428" s="4" t="s">
        <v>128</v>
      </c>
      <c r="J428" s="4" t="s">
        <v>128</v>
      </c>
      <c r="K428" s="4">
        <v>2.1800000000000002</v>
      </c>
      <c r="L428" s="4">
        <v>0.73</v>
      </c>
      <c r="M428" s="4">
        <v>1.39</v>
      </c>
      <c r="N428" s="12">
        <f t="shared" si="24"/>
        <v>1.87</v>
      </c>
      <c r="O428" s="9">
        <f t="shared" si="25"/>
        <v>0.43840620433565913</v>
      </c>
    </row>
    <row r="429" spans="1:15" x14ac:dyDescent="0.25">
      <c r="A429" s="14" t="s">
        <v>8</v>
      </c>
      <c r="B429" s="4">
        <v>149.97999999999999</v>
      </c>
      <c r="C429" s="4">
        <v>9.2899999999999991</v>
      </c>
      <c r="D429" s="4">
        <v>0.371</v>
      </c>
      <c r="E429" s="4">
        <v>152.94</v>
      </c>
      <c r="F429" s="4">
        <v>9.7200000000000006</v>
      </c>
      <c r="G429" s="4">
        <v>0.29899999999999999</v>
      </c>
      <c r="H429" s="4">
        <v>86.04</v>
      </c>
      <c r="I429" s="4">
        <v>5.64</v>
      </c>
      <c r="J429" s="4">
        <v>0.34200000000000003</v>
      </c>
      <c r="K429" s="4">
        <v>104.72</v>
      </c>
      <c r="L429" s="4">
        <v>7.34</v>
      </c>
      <c r="M429" s="4">
        <v>0.379</v>
      </c>
      <c r="N429" s="12">
        <f t="shared" si="24"/>
        <v>123.41999999999999</v>
      </c>
      <c r="O429" s="9">
        <f t="shared" si="25"/>
        <v>33.28572466789138</v>
      </c>
    </row>
    <row r="430" spans="1:15" x14ac:dyDescent="0.25">
      <c r="A430" s="14" t="s">
        <v>9</v>
      </c>
      <c r="B430" s="4">
        <v>40.31</v>
      </c>
      <c r="C430" s="4">
        <v>2.56</v>
      </c>
      <c r="D430" s="4">
        <v>3.1600000000000003E-2</v>
      </c>
      <c r="E430" s="4">
        <v>41.91</v>
      </c>
      <c r="F430" s="4">
        <v>2.73</v>
      </c>
      <c r="G430" s="4">
        <v>2.3099999999999999E-2</v>
      </c>
      <c r="H430" s="4">
        <v>35.79</v>
      </c>
      <c r="I430" s="4">
        <v>2.41</v>
      </c>
      <c r="J430" s="4">
        <v>2.98E-2</v>
      </c>
      <c r="K430" s="4">
        <v>21.62</v>
      </c>
      <c r="L430" s="4">
        <v>1.57</v>
      </c>
      <c r="M430" s="4">
        <v>3.0499999999999999E-2</v>
      </c>
      <c r="N430" s="12">
        <f t="shared" si="24"/>
        <v>34.907499999999999</v>
      </c>
      <c r="O430" s="9">
        <f t="shared" si="25"/>
        <v>9.2296347887299017</v>
      </c>
    </row>
    <row r="431" spans="1:15" x14ac:dyDescent="0.25">
      <c r="A431" s="14" t="s">
        <v>10</v>
      </c>
      <c r="B431" s="4">
        <v>29.89</v>
      </c>
      <c r="C431" s="4">
        <v>1.77</v>
      </c>
      <c r="D431" s="4">
        <v>0.13300000000000001</v>
      </c>
      <c r="E431" s="4">
        <v>33.76</v>
      </c>
      <c r="F431" s="4">
        <v>2.04</v>
      </c>
      <c r="G431" s="4">
        <v>0.107</v>
      </c>
      <c r="H431" s="4">
        <v>30.96</v>
      </c>
      <c r="I431" s="4">
        <v>1.93</v>
      </c>
      <c r="J431" s="4">
        <v>0.104</v>
      </c>
      <c r="K431" s="4">
        <v>25.73</v>
      </c>
      <c r="L431" s="4">
        <v>1.76</v>
      </c>
      <c r="M431" s="4">
        <v>0.11600000000000001</v>
      </c>
      <c r="N431" s="12">
        <f t="shared" si="24"/>
        <v>30.085000000000001</v>
      </c>
      <c r="O431" s="9">
        <f t="shared" si="25"/>
        <v>3.3304304026156535</v>
      </c>
    </row>
    <row r="432" spans="1:15" x14ac:dyDescent="0.25">
      <c r="A432" s="14" t="s">
        <v>11</v>
      </c>
      <c r="B432" s="4">
        <v>0.49</v>
      </c>
      <c r="C432" s="4">
        <v>0.13</v>
      </c>
      <c r="D432" s="4">
        <v>0.29099999999999998</v>
      </c>
      <c r="E432" s="4">
        <v>0.28000000000000003</v>
      </c>
      <c r="F432" s="4">
        <v>0.12</v>
      </c>
      <c r="G432" s="4">
        <v>0.27200000000000002</v>
      </c>
      <c r="H432" s="4" t="s">
        <v>131</v>
      </c>
      <c r="I432" s="4" t="s">
        <v>128</v>
      </c>
      <c r="J432" s="4" t="s">
        <v>128</v>
      </c>
      <c r="K432" s="4">
        <v>1.56</v>
      </c>
      <c r="L432" s="4">
        <v>0.24</v>
      </c>
      <c r="M432" s="4">
        <v>0.317</v>
      </c>
      <c r="N432" s="12">
        <f t="shared" si="24"/>
        <v>0.77666666666666673</v>
      </c>
      <c r="O432" s="9">
        <f t="shared" si="25"/>
        <v>0.68646437149595285</v>
      </c>
    </row>
    <row r="433" spans="1:15" x14ac:dyDescent="0.25">
      <c r="A433" s="14" t="s">
        <v>12</v>
      </c>
      <c r="B433" s="4">
        <v>8.81</v>
      </c>
      <c r="C433" s="4">
        <v>0.87</v>
      </c>
      <c r="D433" s="4">
        <v>0.34899999999999998</v>
      </c>
      <c r="E433" s="4">
        <v>9.08</v>
      </c>
      <c r="F433" s="4">
        <v>0.91</v>
      </c>
      <c r="G433" s="4">
        <v>0.36199999999999999</v>
      </c>
      <c r="H433" s="4">
        <v>7.52</v>
      </c>
      <c r="I433" s="4">
        <v>0.8</v>
      </c>
      <c r="J433" s="4">
        <v>0.222</v>
      </c>
      <c r="K433" s="4">
        <v>8.2899999999999991</v>
      </c>
      <c r="L433" s="4">
        <v>0.99</v>
      </c>
      <c r="M433" s="4">
        <v>0.36799999999999999</v>
      </c>
      <c r="N433" s="12">
        <f t="shared" si="24"/>
        <v>8.4250000000000007</v>
      </c>
      <c r="O433" s="9">
        <f t="shared" si="25"/>
        <v>0.68665857600411606</v>
      </c>
    </row>
    <row r="434" spans="1:15" x14ac:dyDescent="0.25">
      <c r="A434" s="14" t="s">
        <v>13</v>
      </c>
      <c r="B434" s="4">
        <v>36.42</v>
      </c>
      <c r="C434" s="4">
        <v>2.36</v>
      </c>
      <c r="D434" s="4">
        <v>3.3700000000000001E-2</v>
      </c>
      <c r="E434" s="4">
        <v>37.56</v>
      </c>
      <c r="F434" s="4">
        <v>2.5</v>
      </c>
      <c r="G434" s="4">
        <v>4.99E-2</v>
      </c>
      <c r="H434" s="4">
        <v>34.15</v>
      </c>
      <c r="I434" s="4">
        <v>2.35</v>
      </c>
      <c r="J434" s="4">
        <v>3.2800000000000003E-2</v>
      </c>
      <c r="K434" s="4">
        <v>24.53</v>
      </c>
      <c r="L434" s="4">
        <v>1.83</v>
      </c>
      <c r="M434" s="4">
        <v>2.3099999999999999E-2</v>
      </c>
      <c r="N434" s="12">
        <f t="shared" si="24"/>
        <v>33.164999999999999</v>
      </c>
      <c r="O434" s="9">
        <f t="shared" si="25"/>
        <v>5.9285889271113108</v>
      </c>
    </row>
    <row r="435" spans="1:15" x14ac:dyDescent="0.25">
      <c r="A435" s="14" t="s">
        <v>14</v>
      </c>
      <c r="B435" s="4" t="s">
        <v>131</v>
      </c>
      <c r="C435" s="4" t="s">
        <v>128</v>
      </c>
      <c r="D435" s="4" t="s">
        <v>128</v>
      </c>
      <c r="E435" s="4" t="s">
        <v>131</v>
      </c>
      <c r="F435" s="4" t="s">
        <v>128</v>
      </c>
      <c r="G435" s="4" t="s">
        <v>128</v>
      </c>
      <c r="H435" s="4" t="s">
        <v>131</v>
      </c>
      <c r="I435" s="4" t="s">
        <v>128</v>
      </c>
      <c r="J435" s="4" t="s">
        <v>128</v>
      </c>
      <c r="K435" s="4" t="s">
        <v>131</v>
      </c>
      <c r="L435" s="4" t="s">
        <v>128</v>
      </c>
      <c r="M435" s="4" t="s">
        <v>128</v>
      </c>
      <c r="N435" s="12" t="s">
        <v>128</v>
      </c>
      <c r="O435" s="9" t="s">
        <v>128</v>
      </c>
    </row>
    <row r="436" spans="1:15" x14ac:dyDescent="0.25">
      <c r="A436" s="14" t="s">
        <v>15</v>
      </c>
      <c r="B436" s="4" t="s">
        <v>131</v>
      </c>
      <c r="C436" s="4" t="s">
        <v>128</v>
      </c>
      <c r="D436" s="4" t="s">
        <v>128</v>
      </c>
      <c r="E436" s="4" t="s">
        <v>131</v>
      </c>
      <c r="F436" s="4" t="s">
        <v>128</v>
      </c>
      <c r="G436" s="4" t="s">
        <v>128</v>
      </c>
      <c r="H436" s="4" t="s">
        <v>131</v>
      </c>
      <c r="I436" s="4" t="s">
        <v>128</v>
      </c>
      <c r="J436" s="4" t="s">
        <v>128</v>
      </c>
      <c r="K436" s="4" t="s">
        <v>131</v>
      </c>
      <c r="L436" s="4" t="s">
        <v>128</v>
      </c>
      <c r="M436" s="4" t="s">
        <v>128</v>
      </c>
      <c r="N436" s="12" t="s">
        <v>128</v>
      </c>
      <c r="O436" s="9" t="s">
        <v>128</v>
      </c>
    </row>
    <row r="437" spans="1:15" x14ac:dyDescent="0.25">
      <c r="A437" s="14" t="s">
        <v>16</v>
      </c>
      <c r="B437" s="4" t="s">
        <v>131</v>
      </c>
      <c r="C437" s="4" t="s">
        <v>128</v>
      </c>
      <c r="D437" s="4" t="s">
        <v>128</v>
      </c>
      <c r="E437" s="4">
        <v>0.11</v>
      </c>
      <c r="F437" s="4">
        <v>1.4999999999999999E-2</v>
      </c>
      <c r="G437" s="4">
        <v>1.5699999999999999E-2</v>
      </c>
      <c r="H437" s="4">
        <v>2.7E-2</v>
      </c>
      <c r="I437" s="4">
        <v>1.2E-2</v>
      </c>
      <c r="J437" s="4">
        <v>2.1700000000000001E-2</v>
      </c>
      <c r="K437" s="4" t="s">
        <v>131</v>
      </c>
      <c r="L437" s="4" t="s">
        <v>128</v>
      </c>
      <c r="M437" s="4" t="s">
        <v>128</v>
      </c>
      <c r="N437" s="12">
        <f t="shared" si="24"/>
        <v>6.8500000000000005E-2</v>
      </c>
      <c r="O437" s="9">
        <f t="shared" si="25"/>
        <v>5.8689862838483424E-2</v>
      </c>
    </row>
    <row r="438" spans="1:15" x14ac:dyDescent="0.25">
      <c r="A438" s="14" t="s">
        <v>17</v>
      </c>
      <c r="B438" s="4" t="s">
        <v>131</v>
      </c>
      <c r="C438" s="4" t="s">
        <v>128</v>
      </c>
      <c r="D438" s="4" t="s">
        <v>128</v>
      </c>
      <c r="E438" s="4" t="s">
        <v>131</v>
      </c>
      <c r="F438" s="4" t="s">
        <v>128</v>
      </c>
      <c r="G438" s="4" t="s">
        <v>128</v>
      </c>
      <c r="H438" s="4" t="s">
        <v>131</v>
      </c>
      <c r="I438" s="4" t="s">
        <v>128</v>
      </c>
      <c r="J438" s="4" t="s">
        <v>128</v>
      </c>
      <c r="K438" s="4" t="s">
        <v>131</v>
      </c>
      <c r="L438" s="4" t="s">
        <v>128</v>
      </c>
      <c r="M438" s="4" t="s">
        <v>128</v>
      </c>
      <c r="N438" s="12" t="s">
        <v>128</v>
      </c>
      <c r="O438" s="9" t="s">
        <v>128</v>
      </c>
    </row>
    <row r="439" spans="1:15" x14ac:dyDescent="0.25">
      <c r="A439" s="14" t="s">
        <v>18</v>
      </c>
      <c r="B439" s="4">
        <v>0.08</v>
      </c>
      <c r="C439" s="4">
        <v>3.5000000000000003E-2</v>
      </c>
      <c r="D439" s="4">
        <v>7.3899999999999993E-2</v>
      </c>
      <c r="E439" s="4" t="s">
        <v>131</v>
      </c>
      <c r="F439" s="4" t="s">
        <v>128</v>
      </c>
      <c r="G439" s="4" t="s">
        <v>128</v>
      </c>
      <c r="H439" s="4">
        <v>0.215</v>
      </c>
      <c r="I439" s="4">
        <v>4.2999999999999997E-2</v>
      </c>
      <c r="J439" s="4">
        <v>5.3600000000000002E-2</v>
      </c>
      <c r="K439" s="4">
        <v>9.4E-2</v>
      </c>
      <c r="L439" s="4">
        <v>4.3999999999999997E-2</v>
      </c>
      <c r="M439" s="4">
        <v>6.3299999999999995E-2</v>
      </c>
      <c r="N439" s="12">
        <f t="shared" si="24"/>
        <v>0.12966666666666668</v>
      </c>
      <c r="O439" s="9">
        <f t="shared" si="25"/>
        <v>7.4231619498252438E-2</v>
      </c>
    </row>
    <row r="440" spans="1:15" x14ac:dyDescent="0.25">
      <c r="A440" s="14" t="s">
        <v>19</v>
      </c>
      <c r="B440" s="4" t="s">
        <v>131</v>
      </c>
      <c r="C440" s="4" t="s">
        <v>128</v>
      </c>
      <c r="D440" s="4" t="s">
        <v>128</v>
      </c>
      <c r="E440" s="4" t="s">
        <v>131</v>
      </c>
      <c r="F440" s="4" t="s">
        <v>128</v>
      </c>
      <c r="G440" s="4" t="s">
        <v>128</v>
      </c>
      <c r="H440" s="4" t="s">
        <v>131</v>
      </c>
      <c r="I440" s="4" t="s">
        <v>128</v>
      </c>
      <c r="J440" s="4" t="s">
        <v>128</v>
      </c>
      <c r="K440" s="4" t="s">
        <v>131</v>
      </c>
      <c r="L440" s="4" t="s">
        <v>128</v>
      </c>
      <c r="M440" s="4" t="s">
        <v>128</v>
      </c>
      <c r="N440" s="12" t="s">
        <v>128</v>
      </c>
      <c r="O440" s="9" t="s">
        <v>128</v>
      </c>
    </row>
    <row r="441" spans="1:15" x14ac:dyDescent="0.25">
      <c r="A441" s="14" t="s">
        <v>20</v>
      </c>
      <c r="B441" s="4" t="s">
        <v>131</v>
      </c>
      <c r="C441" s="4" t="s">
        <v>128</v>
      </c>
      <c r="D441" s="4" t="s">
        <v>128</v>
      </c>
      <c r="E441" s="4" t="s">
        <v>131</v>
      </c>
      <c r="F441" s="4" t="s">
        <v>128</v>
      </c>
      <c r="G441" s="4" t="s">
        <v>128</v>
      </c>
      <c r="H441" s="4" t="s">
        <v>131</v>
      </c>
      <c r="I441" s="4" t="s">
        <v>128</v>
      </c>
      <c r="J441" s="4" t="s">
        <v>128</v>
      </c>
      <c r="K441" s="4" t="s">
        <v>131</v>
      </c>
      <c r="L441" s="4" t="s">
        <v>128</v>
      </c>
      <c r="M441" s="4" t="s">
        <v>128</v>
      </c>
      <c r="N441" s="12" t="s">
        <v>128</v>
      </c>
      <c r="O441" s="9" t="s">
        <v>128</v>
      </c>
    </row>
    <row r="442" spans="1:15" x14ac:dyDescent="0.25">
      <c r="A442" s="14" t="s">
        <v>21</v>
      </c>
      <c r="B442" s="4" t="s">
        <v>131</v>
      </c>
      <c r="C442" s="4" t="s">
        <v>128</v>
      </c>
      <c r="D442" s="4" t="s">
        <v>128</v>
      </c>
      <c r="E442" s="4">
        <v>2.0500000000000001E-2</v>
      </c>
      <c r="F442" s="4">
        <v>5.0000000000000001E-3</v>
      </c>
      <c r="G442" s="4">
        <v>4.3699999999999998E-3</v>
      </c>
      <c r="H442" s="4">
        <v>2.3199999999999998E-2</v>
      </c>
      <c r="I442" s="4">
        <v>7.9000000000000008E-3</v>
      </c>
      <c r="J442" s="4">
        <v>1.35E-2</v>
      </c>
      <c r="K442" s="4" t="s">
        <v>131</v>
      </c>
      <c r="L442" s="4" t="s">
        <v>128</v>
      </c>
      <c r="M442" s="4" t="s">
        <v>128</v>
      </c>
      <c r="N442" s="12">
        <f t="shared" si="24"/>
        <v>2.1850000000000001E-2</v>
      </c>
      <c r="O442" s="9">
        <f t="shared" si="25"/>
        <v>1.9091883092036766E-3</v>
      </c>
    </row>
    <row r="443" spans="1:15" x14ac:dyDescent="0.25">
      <c r="A443" s="14" t="s">
        <v>22</v>
      </c>
      <c r="B443" s="4">
        <v>2.75</v>
      </c>
      <c r="C443" s="4">
        <v>0.21</v>
      </c>
      <c r="D443" s="4">
        <v>0.214</v>
      </c>
      <c r="E443" s="4">
        <v>3.61</v>
      </c>
      <c r="F443" s="4">
        <v>0.26</v>
      </c>
      <c r="G443" s="4">
        <v>0.16400000000000001</v>
      </c>
      <c r="H443" s="4">
        <v>3.01</v>
      </c>
      <c r="I443" s="4">
        <v>0.24</v>
      </c>
      <c r="J443" s="4">
        <v>0.191</v>
      </c>
      <c r="K443" s="4">
        <v>2.0299999999999998</v>
      </c>
      <c r="L443" s="4">
        <v>0.21</v>
      </c>
      <c r="M443" s="4">
        <v>0.20899999999999999</v>
      </c>
      <c r="N443" s="12">
        <f t="shared" si="24"/>
        <v>2.8499999999999996</v>
      </c>
      <c r="O443" s="9">
        <f t="shared" si="25"/>
        <v>0.65462457434267929</v>
      </c>
    </row>
    <row r="444" spans="1:15" x14ac:dyDescent="0.25">
      <c r="A444" s="14" t="s">
        <v>23</v>
      </c>
      <c r="B444" s="4" t="s">
        <v>131</v>
      </c>
      <c r="C444" s="4" t="s">
        <v>128</v>
      </c>
      <c r="D444" s="4" t="s">
        <v>128</v>
      </c>
      <c r="E444" s="4" t="s">
        <v>131</v>
      </c>
      <c r="F444" s="4" t="s">
        <v>128</v>
      </c>
      <c r="G444" s="4" t="s">
        <v>128</v>
      </c>
      <c r="H444" s="4" t="s">
        <v>131</v>
      </c>
      <c r="I444" s="4" t="s">
        <v>128</v>
      </c>
      <c r="J444" s="4" t="s">
        <v>128</v>
      </c>
      <c r="K444" s="4" t="s">
        <v>131</v>
      </c>
      <c r="L444" s="4" t="s">
        <v>128</v>
      </c>
      <c r="M444" s="4" t="s">
        <v>128</v>
      </c>
      <c r="N444" s="12" t="s">
        <v>128</v>
      </c>
      <c r="O444" s="9" t="s">
        <v>128</v>
      </c>
    </row>
    <row r="445" spans="1:15" x14ac:dyDescent="0.25">
      <c r="A445" s="14" t="s">
        <v>24</v>
      </c>
      <c r="B445" s="4">
        <v>4.5199999999999997E-2</v>
      </c>
      <c r="C445" s="4">
        <v>6.7999999999999996E-3</v>
      </c>
      <c r="D445" s="4">
        <v>9.3900000000000008E-3</v>
      </c>
      <c r="E445" s="4" t="s">
        <v>131</v>
      </c>
      <c r="F445" s="4" t="s">
        <v>128</v>
      </c>
      <c r="G445" s="4" t="s">
        <v>128</v>
      </c>
      <c r="H445" s="4" t="s">
        <v>131</v>
      </c>
      <c r="I445" s="4" t="s">
        <v>128</v>
      </c>
      <c r="J445" s="4" t="s">
        <v>128</v>
      </c>
      <c r="K445" s="4">
        <v>7.6E-3</v>
      </c>
      <c r="L445" s="4">
        <v>4.7000000000000002E-3</v>
      </c>
      <c r="M445" s="4">
        <v>6.7799999999999996E-3</v>
      </c>
      <c r="N445" s="12">
        <f t="shared" si="24"/>
        <v>2.64E-2</v>
      </c>
      <c r="O445" s="9">
        <f t="shared" si="25"/>
        <v>2.6587214972614188E-2</v>
      </c>
    </row>
    <row r="446" spans="1:15" x14ac:dyDescent="0.25">
      <c r="A446" s="14" t="s">
        <v>25</v>
      </c>
      <c r="B446" s="4" t="s">
        <v>131</v>
      </c>
      <c r="C446" s="4" t="s">
        <v>128</v>
      </c>
      <c r="D446" s="4" t="s">
        <v>128</v>
      </c>
      <c r="E446" s="4" t="s">
        <v>131</v>
      </c>
      <c r="F446" s="4" t="s">
        <v>128</v>
      </c>
      <c r="G446" s="4" t="s">
        <v>128</v>
      </c>
      <c r="H446" s="4">
        <v>1.7000000000000001E-2</v>
      </c>
      <c r="I446" s="4">
        <v>5.7000000000000002E-3</v>
      </c>
      <c r="J446" s="4">
        <v>1.0200000000000001E-2</v>
      </c>
      <c r="K446" s="4" t="s">
        <v>131</v>
      </c>
      <c r="L446" s="4" t="s">
        <v>128</v>
      </c>
      <c r="M446" s="4" t="s">
        <v>128</v>
      </c>
      <c r="N446" s="12">
        <f t="shared" si="24"/>
        <v>1.7000000000000001E-2</v>
      </c>
      <c r="O446" s="9" t="s">
        <v>128</v>
      </c>
    </row>
    <row r="447" spans="1:15" x14ac:dyDescent="0.25">
      <c r="A447" s="14" t="s">
        <v>26</v>
      </c>
      <c r="B447" s="4" t="s">
        <v>131</v>
      </c>
      <c r="C447" s="4" t="s">
        <v>128</v>
      </c>
      <c r="D447" s="4" t="s">
        <v>128</v>
      </c>
      <c r="E447" s="4" t="s">
        <v>131</v>
      </c>
      <c r="F447" s="4" t="s">
        <v>128</v>
      </c>
      <c r="G447" s="4" t="s">
        <v>128</v>
      </c>
      <c r="H447" s="4" t="s">
        <v>131</v>
      </c>
      <c r="I447" s="4" t="s">
        <v>128</v>
      </c>
      <c r="J447" s="4" t="s">
        <v>128</v>
      </c>
      <c r="K447" s="4" t="s">
        <v>131</v>
      </c>
      <c r="L447" s="4" t="s">
        <v>128</v>
      </c>
      <c r="M447" s="4" t="s">
        <v>128</v>
      </c>
      <c r="N447" s="12" t="s">
        <v>128</v>
      </c>
      <c r="O447" s="9" t="s">
        <v>128</v>
      </c>
    </row>
    <row r="448" spans="1:15" x14ac:dyDescent="0.25">
      <c r="A448" s="14" t="s">
        <v>27</v>
      </c>
      <c r="B448" s="4" t="s">
        <v>131</v>
      </c>
      <c r="C448" s="4" t="s">
        <v>128</v>
      </c>
      <c r="D448" s="4" t="s">
        <v>128</v>
      </c>
      <c r="E448" s="4" t="s">
        <v>131</v>
      </c>
      <c r="F448" s="4" t="s">
        <v>128</v>
      </c>
      <c r="G448" s="4" t="s">
        <v>128</v>
      </c>
      <c r="H448" s="4" t="s">
        <v>131</v>
      </c>
      <c r="I448" s="4" t="s">
        <v>128</v>
      </c>
      <c r="J448" s="4" t="s">
        <v>128</v>
      </c>
      <c r="K448" s="4">
        <v>2.7E-2</v>
      </c>
      <c r="L448" s="4">
        <v>1.6E-2</v>
      </c>
      <c r="M448" s="4">
        <v>2.1899999999999999E-2</v>
      </c>
      <c r="N448" s="12">
        <f t="shared" si="24"/>
        <v>2.7E-2</v>
      </c>
      <c r="O448" s="9" t="s">
        <v>128</v>
      </c>
    </row>
    <row r="449" spans="1:18" x14ac:dyDescent="0.25">
      <c r="A449" s="14" t="s">
        <v>28</v>
      </c>
      <c r="B449" s="4" t="s">
        <v>131</v>
      </c>
      <c r="C449" s="4" t="s">
        <v>128</v>
      </c>
      <c r="D449" s="4" t="s">
        <v>128</v>
      </c>
      <c r="E449" s="4" t="s">
        <v>131</v>
      </c>
      <c r="F449" s="4" t="s">
        <v>128</v>
      </c>
      <c r="G449" s="4" t="s">
        <v>128</v>
      </c>
      <c r="H449" s="4" t="s">
        <v>131</v>
      </c>
      <c r="I449" s="4" t="s">
        <v>128</v>
      </c>
      <c r="J449" s="4" t="s">
        <v>128</v>
      </c>
      <c r="K449" s="4" t="s">
        <v>131</v>
      </c>
      <c r="L449" s="4" t="s">
        <v>128</v>
      </c>
      <c r="M449" s="4" t="s">
        <v>128</v>
      </c>
      <c r="N449" s="12" t="s">
        <v>128</v>
      </c>
      <c r="O449" s="9" t="s">
        <v>128</v>
      </c>
    </row>
    <row r="450" spans="1:18" x14ac:dyDescent="0.25">
      <c r="A450" s="14" t="s">
        <v>29</v>
      </c>
      <c r="B450" s="4" t="s">
        <v>131</v>
      </c>
      <c r="C450" s="4" t="s">
        <v>128</v>
      </c>
      <c r="D450" s="4" t="s">
        <v>128</v>
      </c>
      <c r="E450" s="4" t="s">
        <v>131</v>
      </c>
      <c r="F450" s="4" t="s">
        <v>128</v>
      </c>
      <c r="G450" s="4" t="s">
        <v>128</v>
      </c>
      <c r="H450" s="4">
        <v>4.9000000000000002E-2</v>
      </c>
      <c r="I450" s="4">
        <v>2.1000000000000001E-2</v>
      </c>
      <c r="J450" s="4">
        <v>3.4799999999999998E-2</v>
      </c>
      <c r="K450" s="4" t="s">
        <v>131</v>
      </c>
      <c r="L450" s="4" t="s">
        <v>128</v>
      </c>
      <c r="M450" s="4" t="s">
        <v>128</v>
      </c>
      <c r="N450" s="12">
        <f t="shared" si="24"/>
        <v>4.9000000000000002E-2</v>
      </c>
      <c r="O450" s="9" t="s">
        <v>128</v>
      </c>
    </row>
    <row r="451" spans="1:18" x14ac:dyDescent="0.25">
      <c r="A451" s="14" t="s">
        <v>30</v>
      </c>
      <c r="B451" s="4">
        <v>0.124</v>
      </c>
      <c r="C451" s="4">
        <v>3.4000000000000002E-2</v>
      </c>
      <c r="D451" s="4">
        <v>6.7199999999999996E-2</v>
      </c>
      <c r="E451" s="4">
        <v>0.504</v>
      </c>
      <c r="F451" s="4">
        <v>6.0999999999999999E-2</v>
      </c>
      <c r="G451" s="4">
        <v>5.1799999999999999E-2</v>
      </c>
      <c r="H451" s="4">
        <v>0.13100000000000001</v>
      </c>
      <c r="I451" s="4">
        <v>0.03</v>
      </c>
      <c r="J451" s="4">
        <v>4.2900000000000001E-2</v>
      </c>
      <c r="K451" s="4">
        <v>0.17799999999999999</v>
      </c>
      <c r="L451" s="4">
        <v>4.8000000000000001E-2</v>
      </c>
      <c r="M451" s="4">
        <v>6.2199999999999998E-2</v>
      </c>
      <c r="N451" s="12">
        <f t="shared" si="24"/>
        <v>0.23425000000000001</v>
      </c>
      <c r="O451" s="9">
        <f t="shared" si="25"/>
        <v>0.1814246859351468</v>
      </c>
    </row>
    <row r="452" spans="1:18" x14ac:dyDescent="0.25">
      <c r="A452" s="14" t="s">
        <v>31</v>
      </c>
      <c r="B452" s="4" t="s">
        <v>131</v>
      </c>
      <c r="C452" s="4" t="s">
        <v>128</v>
      </c>
      <c r="D452" s="4" t="s">
        <v>128</v>
      </c>
      <c r="E452" s="4" t="s">
        <v>131</v>
      </c>
      <c r="F452" s="4" t="s">
        <v>128</v>
      </c>
      <c r="G452" s="4" t="s">
        <v>128</v>
      </c>
      <c r="H452" s="4" t="s">
        <v>131</v>
      </c>
      <c r="I452" s="4" t="s">
        <v>128</v>
      </c>
      <c r="J452" s="4" t="s">
        <v>128</v>
      </c>
      <c r="K452" s="4" t="s">
        <v>131</v>
      </c>
      <c r="L452" s="4" t="s">
        <v>128</v>
      </c>
      <c r="M452" s="4" t="s">
        <v>128</v>
      </c>
      <c r="N452" s="12" t="s">
        <v>128</v>
      </c>
      <c r="O452" s="9" t="s">
        <v>128</v>
      </c>
    </row>
    <row r="453" spans="1:18" x14ac:dyDescent="0.25">
      <c r="A453" s="14" t="s">
        <v>32</v>
      </c>
      <c r="B453" s="4" t="s">
        <v>131</v>
      </c>
      <c r="C453" s="4" t="s">
        <v>128</v>
      </c>
      <c r="D453" s="4" t="s">
        <v>128</v>
      </c>
      <c r="E453" s="4" t="s">
        <v>131</v>
      </c>
      <c r="F453" s="4" t="s">
        <v>128</v>
      </c>
      <c r="G453" s="4" t="s">
        <v>128</v>
      </c>
      <c r="H453" s="4" t="s">
        <v>131</v>
      </c>
      <c r="I453" s="4" t="s">
        <v>128</v>
      </c>
      <c r="J453" s="4" t="s">
        <v>128</v>
      </c>
      <c r="K453" s="4" t="s">
        <v>131</v>
      </c>
      <c r="L453" s="4" t="s">
        <v>128</v>
      </c>
      <c r="M453" s="4" t="s">
        <v>128</v>
      </c>
      <c r="N453" s="12" t="s">
        <v>128</v>
      </c>
      <c r="O453" s="9" t="s">
        <v>128</v>
      </c>
    </row>
    <row r="454" spans="1:18" ht="13.8" thickBot="1" x14ac:dyDescent="0.3">
      <c r="A454" s="15" t="s">
        <v>33</v>
      </c>
      <c r="B454" s="5" t="s">
        <v>131</v>
      </c>
      <c r="C454" s="5" t="s">
        <v>128</v>
      </c>
      <c r="D454" s="5" t="s">
        <v>128</v>
      </c>
      <c r="E454" s="5" t="s">
        <v>131</v>
      </c>
      <c r="F454" s="5" t="s">
        <v>128</v>
      </c>
      <c r="G454" s="5" t="s">
        <v>128</v>
      </c>
      <c r="H454" s="5" t="s">
        <v>131</v>
      </c>
      <c r="I454" s="5" t="s">
        <v>128</v>
      </c>
      <c r="J454" s="5" t="s">
        <v>128</v>
      </c>
      <c r="K454" s="5" t="s">
        <v>131</v>
      </c>
      <c r="L454" s="5" t="s">
        <v>128</v>
      </c>
      <c r="M454" s="5" t="s">
        <v>128</v>
      </c>
      <c r="N454" s="13" t="s">
        <v>128</v>
      </c>
      <c r="O454" s="10" t="s">
        <v>128</v>
      </c>
    </row>
    <row r="455" spans="1:18" ht="13.8" thickBot="1" x14ac:dyDescent="0.3"/>
    <row r="456" spans="1:18" x14ac:dyDescent="0.25">
      <c r="A456" s="11"/>
      <c r="B456" s="3" t="s">
        <v>93</v>
      </c>
      <c r="C456" s="3" t="s">
        <v>0</v>
      </c>
      <c r="D456" s="3" t="s">
        <v>129</v>
      </c>
      <c r="E456" s="3" t="s">
        <v>94</v>
      </c>
      <c r="F456" s="3" t="s">
        <v>0</v>
      </c>
      <c r="G456" s="3" t="s">
        <v>129</v>
      </c>
      <c r="H456" s="3" t="s">
        <v>95</v>
      </c>
      <c r="I456" s="3" t="s">
        <v>0</v>
      </c>
      <c r="J456" s="3" t="s">
        <v>129</v>
      </c>
      <c r="K456" s="3" t="s">
        <v>96</v>
      </c>
      <c r="L456" s="3" t="s">
        <v>0</v>
      </c>
      <c r="M456" s="3" t="s">
        <v>129</v>
      </c>
      <c r="N456" s="3" t="s">
        <v>97</v>
      </c>
      <c r="O456" s="3" t="s">
        <v>0</v>
      </c>
      <c r="P456" s="3" t="s">
        <v>129</v>
      </c>
      <c r="Q456" s="11" t="s">
        <v>132</v>
      </c>
      <c r="R456" s="8" t="s">
        <v>133</v>
      </c>
    </row>
    <row r="457" spans="1:18" x14ac:dyDescent="0.25">
      <c r="A457" s="14" t="s">
        <v>1</v>
      </c>
      <c r="B457" s="4">
        <v>69.510000000000005</v>
      </c>
      <c r="C457" s="4">
        <v>4.1100000000000003</v>
      </c>
      <c r="D457" s="4">
        <v>4.7E-2</v>
      </c>
      <c r="E457" s="4">
        <v>75.75</v>
      </c>
      <c r="F457" s="4">
        <v>4.5999999999999996</v>
      </c>
      <c r="G457" s="4">
        <v>4.2500000000000003E-2</v>
      </c>
      <c r="H457" s="4">
        <v>115.28</v>
      </c>
      <c r="I457" s="4">
        <v>7.23</v>
      </c>
      <c r="J457" s="4">
        <v>7.46E-2</v>
      </c>
      <c r="K457" s="4">
        <v>162.33000000000001</v>
      </c>
      <c r="L457" s="4">
        <v>10.51</v>
      </c>
      <c r="M457" s="4">
        <v>5.3499999999999999E-2</v>
      </c>
      <c r="N457" s="4">
        <v>107.42</v>
      </c>
      <c r="O457" s="4">
        <v>7.2</v>
      </c>
      <c r="P457" s="4">
        <v>6.0900000000000003E-2</v>
      </c>
      <c r="Q457" s="12">
        <f>AVERAGE(B457,E457,H457,K457,N457)</f>
        <v>106.05799999999999</v>
      </c>
      <c r="R457" s="9">
        <f>STDEV(B457,E457,H457,K457,N457)</f>
        <v>37.107174104207992</v>
      </c>
    </row>
    <row r="458" spans="1:18" x14ac:dyDescent="0.25">
      <c r="A458" s="14" t="s">
        <v>2</v>
      </c>
      <c r="B458" s="4">
        <v>430.13</v>
      </c>
      <c r="C458" s="4">
        <v>28.74</v>
      </c>
      <c r="D458" s="4">
        <v>0.127</v>
      </c>
      <c r="E458" s="4">
        <v>430.88</v>
      </c>
      <c r="F458" s="4">
        <v>29.83</v>
      </c>
      <c r="G458" s="4">
        <v>7.1900000000000006E-2</v>
      </c>
      <c r="H458" s="4">
        <v>1225.22</v>
      </c>
      <c r="I458" s="4">
        <v>87.99</v>
      </c>
      <c r="J458" s="4">
        <v>0.13700000000000001</v>
      </c>
      <c r="K458" s="4">
        <v>1332.02</v>
      </c>
      <c r="L458" s="4">
        <v>99.33</v>
      </c>
      <c r="M458" s="4">
        <v>0.11600000000000001</v>
      </c>
      <c r="N458" s="4">
        <v>922.08</v>
      </c>
      <c r="O458" s="4">
        <v>71.45</v>
      </c>
      <c r="P458" s="4">
        <v>0.111</v>
      </c>
      <c r="Q458" s="12">
        <f t="shared" ref="Q458:Q487" si="26">AVERAGE(B458,E458,H458,K458,N458)</f>
        <v>868.06600000000003</v>
      </c>
      <c r="R458" s="9">
        <f t="shared" ref="R458:R487" si="27">STDEV(B458,E458,H458,K458,N458)</f>
        <v>426.80479868436367</v>
      </c>
    </row>
    <row r="459" spans="1:18" x14ac:dyDescent="0.25">
      <c r="A459" s="14" t="s">
        <v>3</v>
      </c>
      <c r="B459" s="4">
        <v>697.05</v>
      </c>
      <c r="C459" s="4">
        <v>66.290000000000006</v>
      </c>
      <c r="D459" s="4">
        <v>75.98</v>
      </c>
      <c r="E459" s="4">
        <v>484.07</v>
      </c>
      <c r="F459" s="4">
        <v>45.78</v>
      </c>
      <c r="G459" s="4">
        <v>42.48</v>
      </c>
      <c r="H459" s="4">
        <v>1183.07</v>
      </c>
      <c r="I459" s="4">
        <v>110.82</v>
      </c>
      <c r="J459" s="4">
        <v>80.930000000000007</v>
      </c>
      <c r="K459" s="4">
        <v>1115.01</v>
      </c>
      <c r="L459" s="4">
        <v>106.93</v>
      </c>
      <c r="M459" s="4">
        <v>68.41</v>
      </c>
      <c r="N459" s="4">
        <v>485.37</v>
      </c>
      <c r="O459" s="4">
        <v>55.41</v>
      </c>
      <c r="P459" s="4">
        <v>64.28</v>
      </c>
      <c r="Q459" s="12">
        <f t="shared" si="26"/>
        <v>792.91399999999999</v>
      </c>
      <c r="R459" s="9">
        <f t="shared" si="27"/>
        <v>337.3149019536491</v>
      </c>
    </row>
    <row r="460" spans="1:18" x14ac:dyDescent="0.25">
      <c r="A460" s="14" t="s">
        <v>4</v>
      </c>
      <c r="B460" s="4">
        <v>1.615</v>
      </c>
      <c r="C460" s="4">
        <v>9.7000000000000003E-2</v>
      </c>
      <c r="D460" s="4">
        <v>4.0899999999999999E-2</v>
      </c>
      <c r="E460" s="4">
        <v>1.0580000000000001</v>
      </c>
      <c r="F460" s="4">
        <v>6.5000000000000002E-2</v>
      </c>
      <c r="G460" s="4">
        <v>2.5000000000000001E-2</v>
      </c>
      <c r="H460" s="4">
        <v>0.27800000000000002</v>
      </c>
      <c r="I460" s="4">
        <v>3.1E-2</v>
      </c>
      <c r="J460" s="4">
        <v>5.0599999999999999E-2</v>
      </c>
      <c r="K460" s="4">
        <v>0.28299999999999997</v>
      </c>
      <c r="L460" s="4">
        <v>2.8000000000000001E-2</v>
      </c>
      <c r="M460" s="4">
        <v>3.8699999999999998E-2</v>
      </c>
      <c r="N460" s="4">
        <v>0.46800000000000003</v>
      </c>
      <c r="O460" s="4">
        <v>4.2999999999999997E-2</v>
      </c>
      <c r="P460" s="4">
        <v>3.7600000000000001E-2</v>
      </c>
      <c r="Q460" s="12">
        <f t="shared" si="26"/>
        <v>0.74039999999999995</v>
      </c>
      <c r="R460" s="9">
        <f t="shared" si="27"/>
        <v>0.5837433511398652</v>
      </c>
    </row>
    <row r="461" spans="1:18" x14ac:dyDescent="0.25">
      <c r="A461" s="14" t="s">
        <v>5</v>
      </c>
      <c r="B461" s="4">
        <v>425.29</v>
      </c>
      <c r="C461" s="4">
        <v>25.04</v>
      </c>
      <c r="D461" s="4">
        <v>0.502</v>
      </c>
      <c r="E461" s="4">
        <v>919.25</v>
      </c>
      <c r="F461" s="4">
        <v>55.74</v>
      </c>
      <c r="G461" s="4">
        <v>0.29599999999999999</v>
      </c>
      <c r="H461" s="4">
        <v>632.49</v>
      </c>
      <c r="I461" s="4">
        <v>39.81</v>
      </c>
      <c r="J461" s="4">
        <v>0.53300000000000003</v>
      </c>
      <c r="K461" s="4">
        <v>365.34</v>
      </c>
      <c r="L461" s="4">
        <v>23.89</v>
      </c>
      <c r="M461" s="4">
        <v>0.52300000000000002</v>
      </c>
      <c r="N461" s="4">
        <v>2070.2399999999998</v>
      </c>
      <c r="O461" s="4">
        <v>139.88999999999999</v>
      </c>
      <c r="P461" s="4">
        <v>0.48099999999999998</v>
      </c>
      <c r="Q461" s="12">
        <f t="shared" si="26"/>
        <v>882.52199999999993</v>
      </c>
      <c r="R461" s="9">
        <f t="shared" si="27"/>
        <v>698.40484632482321</v>
      </c>
    </row>
    <row r="462" spans="1:18" x14ac:dyDescent="0.25">
      <c r="A462" s="14" t="s">
        <v>6</v>
      </c>
      <c r="B462" s="4">
        <v>280.62</v>
      </c>
      <c r="C462" s="4">
        <v>16.100000000000001</v>
      </c>
      <c r="D462" s="4">
        <v>3.7600000000000001E-2</v>
      </c>
      <c r="E462" s="4">
        <v>322.10000000000002</v>
      </c>
      <c r="F462" s="4">
        <v>19.11</v>
      </c>
      <c r="G462" s="4">
        <v>2.2499999999999999E-2</v>
      </c>
      <c r="H462" s="4">
        <v>177</v>
      </c>
      <c r="I462" s="4">
        <v>10.88</v>
      </c>
      <c r="J462" s="4">
        <v>4.0800000000000003E-2</v>
      </c>
      <c r="K462" s="4">
        <v>180.84</v>
      </c>
      <c r="L462" s="4">
        <v>11.52</v>
      </c>
      <c r="M462" s="4">
        <v>3.3799999999999997E-2</v>
      </c>
      <c r="N462" s="4">
        <v>194.31</v>
      </c>
      <c r="O462" s="4">
        <v>12.85</v>
      </c>
      <c r="P462" s="4">
        <v>3.61E-2</v>
      </c>
      <c r="Q462" s="12">
        <f t="shared" si="26"/>
        <v>230.97400000000002</v>
      </c>
      <c r="R462" s="9">
        <f t="shared" si="27"/>
        <v>66.218450450006685</v>
      </c>
    </row>
    <row r="463" spans="1:18" x14ac:dyDescent="0.25">
      <c r="A463" s="14" t="s">
        <v>7</v>
      </c>
      <c r="B463" s="4">
        <v>4.29</v>
      </c>
      <c r="C463" s="4">
        <v>0.65</v>
      </c>
      <c r="D463" s="4">
        <v>1.22</v>
      </c>
      <c r="E463" s="4">
        <v>3.48</v>
      </c>
      <c r="F463" s="4">
        <v>0.46</v>
      </c>
      <c r="G463" s="4">
        <v>0.69799999999999995</v>
      </c>
      <c r="H463" s="4" t="s">
        <v>131</v>
      </c>
      <c r="I463" s="4" t="s">
        <v>128</v>
      </c>
      <c r="J463" s="4" t="s">
        <v>128</v>
      </c>
      <c r="K463" s="4" t="s">
        <v>131</v>
      </c>
      <c r="L463" s="4" t="s">
        <v>128</v>
      </c>
      <c r="M463" s="4" t="s">
        <v>128</v>
      </c>
      <c r="N463" s="4" t="s">
        <v>131</v>
      </c>
      <c r="O463" s="4" t="s">
        <v>128</v>
      </c>
      <c r="P463" s="4" t="s">
        <v>128</v>
      </c>
      <c r="Q463" s="12">
        <f t="shared" si="26"/>
        <v>3.8849999999999998</v>
      </c>
      <c r="R463" s="9">
        <f t="shared" si="27"/>
        <v>0.57275649276110441</v>
      </c>
    </row>
    <row r="464" spans="1:18" x14ac:dyDescent="0.25">
      <c r="A464" s="14" t="s">
        <v>8</v>
      </c>
      <c r="B464" s="4">
        <v>81.89</v>
      </c>
      <c r="C464" s="4">
        <v>5.95</v>
      </c>
      <c r="D464" s="4">
        <v>0.32800000000000001</v>
      </c>
      <c r="E464" s="4">
        <v>87.93</v>
      </c>
      <c r="F464" s="4">
        <v>6.63</v>
      </c>
      <c r="G464" s="4">
        <v>0.184</v>
      </c>
      <c r="H464" s="4">
        <v>61.44</v>
      </c>
      <c r="I464" s="4">
        <v>4.83</v>
      </c>
      <c r="J464" s="4">
        <v>0.35299999999999998</v>
      </c>
      <c r="K464" s="4">
        <v>89.96</v>
      </c>
      <c r="L464" s="4">
        <v>7.35</v>
      </c>
      <c r="M464" s="4">
        <v>0.28999999999999998</v>
      </c>
      <c r="N464" s="4">
        <v>107.09</v>
      </c>
      <c r="O464" s="4">
        <v>9.1199999999999992</v>
      </c>
      <c r="P464" s="4">
        <v>0.27700000000000002</v>
      </c>
      <c r="Q464" s="12">
        <f t="shared" si="26"/>
        <v>85.661999999999992</v>
      </c>
      <c r="R464" s="9">
        <f t="shared" si="27"/>
        <v>16.459868468490377</v>
      </c>
    </row>
    <row r="465" spans="1:18" x14ac:dyDescent="0.25">
      <c r="A465" s="14" t="s">
        <v>9</v>
      </c>
      <c r="B465" s="4">
        <v>4.82</v>
      </c>
      <c r="C465" s="4">
        <v>0.37</v>
      </c>
      <c r="D465" s="4">
        <v>1.9900000000000001E-2</v>
      </c>
      <c r="E465" s="4">
        <v>60.76</v>
      </c>
      <c r="F465" s="4">
        <v>4.6900000000000004</v>
      </c>
      <c r="G465" s="4">
        <v>9.8399999999999998E-3</v>
      </c>
      <c r="H465" s="4">
        <v>4.78</v>
      </c>
      <c r="I465" s="4">
        <v>0.39</v>
      </c>
      <c r="J465" s="4">
        <v>3.0200000000000001E-2</v>
      </c>
      <c r="K465" s="4">
        <v>4.63</v>
      </c>
      <c r="L465" s="4">
        <v>0.39</v>
      </c>
      <c r="M465" s="4">
        <v>1.8200000000000001E-2</v>
      </c>
      <c r="N465" s="4">
        <v>6.19</v>
      </c>
      <c r="O465" s="4">
        <v>0.55000000000000004</v>
      </c>
      <c r="P465" s="4">
        <v>2.2599999999999999E-2</v>
      </c>
      <c r="Q465" s="12">
        <f t="shared" si="26"/>
        <v>16.235999999999997</v>
      </c>
      <c r="R465" s="9">
        <f t="shared" si="27"/>
        <v>24.897655110471749</v>
      </c>
    </row>
    <row r="466" spans="1:18" x14ac:dyDescent="0.25">
      <c r="A466" s="14" t="s">
        <v>10</v>
      </c>
      <c r="B466" s="4">
        <v>25.5</v>
      </c>
      <c r="C466" s="4">
        <v>1.74</v>
      </c>
      <c r="D466" s="4">
        <v>0.107</v>
      </c>
      <c r="E466" s="4">
        <v>23.1</v>
      </c>
      <c r="F466" s="4">
        <v>1.62</v>
      </c>
      <c r="G466" s="4">
        <v>4.9799999999999997E-2</v>
      </c>
      <c r="H466" s="4">
        <v>34.65</v>
      </c>
      <c r="I466" s="4">
        <v>2.52</v>
      </c>
      <c r="J466" s="4">
        <v>0.11899999999999999</v>
      </c>
      <c r="K466" s="4">
        <v>47.46</v>
      </c>
      <c r="L466" s="4">
        <v>3.57</v>
      </c>
      <c r="M466" s="4">
        <v>9.6100000000000005E-2</v>
      </c>
      <c r="N466" s="4">
        <v>21.18</v>
      </c>
      <c r="O466" s="4">
        <v>1.69</v>
      </c>
      <c r="P466" s="4">
        <v>9.7000000000000003E-2</v>
      </c>
      <c r="Q466" s="12">
        <f t="shared" si="26"/>
        <v>30.378000000000004</v>
      </c>
      <c r="R466" s="9">
        <f t="shared" si="27"/>
        <v>10.856013080316355</v>
      </c>
    </row>
    <row r="467" spans="1:18" x14ac:dyDescent="0.25">
      <c r="A467" s="14" t="s">
        <v>11</v>
      </c>
      <c r="B467" s="4">
        <v>1.17</v>
      </c>
      <c r="C467" s="4">
        <v>0.16</v>
      </c>
      <c r="D467" s="4">
        <v>0.28499999999999998</v>
      </c>
      <c r="E467" s="4" t="s">
        <v>131</v>
      </c>
      <c r="F467" s="4" t="s">
        <v>128</v>
      </c>
      <c r="G467" s="4" t="s">
        <v>128</v>
      </c>
      <c r="H467" s="4">
        <v>7.78</v>
      </c>
      <c r="I467" s="4">
        <v>0.56999999999999995</v>
      </c>
      <c r="J467" s="4">
        <v>0.30499999999999999</v>
      </c>
      <c r="K467" s="4">
        <v>1.36</v>
      </c>
      <c r="L467" s="4">
        <v>0.16</v>
      </c>
      <c r="M467" s="4">
        <v>0.24099999999999999</v>
      </c>
      <c r="N467" s="4">
        <v>5.91</v>
      </c>
      <c r="O467" s="4">
        <v>0.49</v>
      </c>
      <c r="P467" s="4">
        <v>0.24299999999999999</v>
      </c>
      <c r="Q467" s="12">
        <f t="shared" si="26"/>
        <v>4.0549999999999997</v>
      </c>
      <c r="R467" s="9">
        <f t="shared" si="27"/>
        <v>3.3117417371125635</v>
      </c>
    </row>
    <row r="468" spans="1:18" x14ac:dyDescent="0.25">
      <c r="A468" s="14" t="s">
        <v>12</v>
      </c>
      <c r="B468" s="4">
        <v>10.56</v>
      </c>
      <c r="C468" s="4">
        <v>1.17</v>
      </c>
      <c r="D468" s="4">
        <v>0.314</v>
      </c>
      <c r="E468" s="4">
        <v>6.66</v>
      </c>
      <c r="F468" s="4">
        <v>0.77</v>
      </c>
      <c r="G468" s="4">
        <v>0.17100000000000001</v>
      </c>
      <c r="H468" s="4">
        <v>81.86</v>
      </c>
      <c r="I468" s="4">
        <v>9.31</v>
      </c>
      <c r="J468" s="4">
        <v>0.36499999999999999</v>
      </c>
      <c r="K468" s="4">
        <v>77.55</v>
      </c>
      <c r="L468" s="4">
        <v>9.18</v>
      </c>
      <c r="M468" s="4">
        <v>0.32800000000000001</v>
      </c>
      <c r="N468" s="4">
        <v>7.66</v>
      </c>
      <c r="O468" s="4">
        <v>1.02</v>
      </c>
      <c r="P468" s="4">
        <v>0.28599999999999998</v>
      </c>
      <c r="Q468" s="12">
        <f t="shared" si="26"/>
        <v>36.857999999999997</v>
      </c>
      <c r="R468" s="9">
        <f t="shared" si="27"/>
        <v>39.169650496270712</v>
      </c>
    </row>
    <row r="469" spans="1:18" x14ac:dyDescent="0.25">
      <c r="A469" s="14" t="s">
        <v>13</v>
      </c>
      <c r="B469" s="4">
        <v>29.11</v>
      </c>
      <c r="C469" s="4">
        <v>2.2200000000000002</v>
      </c>
      <c r="D469" s="4">
        <v>3.7100000000000001E-2</v>
      </c>
      <c r="E469" s="4">
        <v>27.26</v>
      </c>
      <c r="F469" s="4">
        <v>2.16</v>
      </c>
      <c r="G469" s="4">
        <v>1.5900000000000001E-2</v>
      </c>
      <c r="H469" s="4">
        <v>28.33</v>
      </c>
      <c r="I469" s="4">
        <v>2.34</v>
      </c>
      <c r="J469" s="4">
        <v>4.2900000000000001E-2</v>
      </c>
      <c r="K469" s="4">
        <v>25.4</v>
      </c>
      <c r="L469" s="4">
        <v>2.19</v>
      </c>
      <c r="M469" s="4">
        <v>3.8899999999999997E-2</v>
      </c>
      <c r="N469" s="4">
        <v>28.63</v>
      </c>
      <c r="O469" s="4">
        <v>2.58</v>
      </c>
      <c r="P469" s="4">
        <v>3.5000000000000003E-2</v>
      </c>
      <c r="Q469" s="12">
        <f t="shared" si="26"/>
        <v>27.745999999999999</v>
      </c>
      <c r="R469" s="9">
        <f t="shared" si="27"/>
        <v>1.4767294945249789</v>
      </c>
    </row>
    <row r="470" spans="1:18" x14ac:dyDescent="0.25">
      <c r="A470" s="14" t="s">
        <v>14</v>
      </c>
      <c r="B470" s="4" t="s">
        <v>131</v>
      </c>
      <c r="C470" s="4" t="s">
        <v>128</v>
      </c>
      <c r="D470" s="4" t="s">
        <v>128</v>
      </c>
      <c r="E470" s="4">
        <v>0.77</v>
      </c>
      <c r="F470" s="4">
        <v>0.34</v>
      </c>
      <c r="G470" s="4">
        <v>0.74099999999999999</v>
      </c>
      <c r="H470" s="4" t="s">
        <v>131</v>
      </c>
      <c r="I470" s="4" t="s">
        <v>128</v>
      </c>
      <c r="J470" s="4" t="s">
        <v>128</v>
      </c>
      <c r="K470" s="4" t="s">
        <v>131</v>
      </c>
      <c r="L470" s="4" t="s">
        <v>128</v>
      </c>
      <c r="M470" s="4" t="s">
        <v>128</v>
      </c>
      <c r="N470" s="4" t="s">
        <v>131</v>
      </c>
      <c r="O470" s="4" t="s">
        <v>128</v>
      </c>
      <c r="P470" s="4" t="s">
        <v>128</v>
      </c>
      <c r="Q470" s="12">
        <f t="shared" si="26"/>
        <v>0.77</v>
      </c>
      <c r="R470" s="9" t="s">
        <v>128</v>
      </c>
    </row>
    <row r="471" spans="1:18" x14ac:dyDescent="0.25">
      <c r="A471" s="14" t="s">
        <v>15</v>
      </c>
      <c r="B471" s="4" t="s">
        <v>131</v>
      </c>
      <c r="C471" s="4" t="s">
        <v>128</v>
      </c>
      <c r="D471" s="4" t="s">
        <v>128</v>
      </c>
      <c r="E471" s="4" t="s">
        <v>131</v>
      </c>
      <c r="F471" s="4" t="s">
        <v>128</v>
      </c>
      <c r="G471" s="4" t="s">
        <v>128</v>
      </c>
      <c r="H471" s="4">
        <v>2.46E-2</v>
      </c>
      <c r="I471" s="4">
        <v>6.1999999999999998E-3</v>
      </c>
      <c r="J471" s="4">
        <v>1.09E-2</v>
      </c>
      <c r="K471" s="4">
        <v>0.96099999999999997</v>
      </c>
      <c r="L471" s="4">
        <v>0.05</v>
      </c>
      <c r="M471" s="4">
        <v>9.6200000000000001E-3</v>
      </c>
      <c r="N471" s="4" t="s">
        <v>131</v>
      </c>
      <c r="O471" s="4" t="s">
        <v>128</v>
      </c>
      <c r="P471" s="4" t="s">
        <v>128</v>
      </c>
      <c r="Q471" s="12">
        <f t="shared" si="26"/>
        <v>0.49279999999999996</v>
      </c>
      <c r="R471" s="9">
        <f t="shared" si="27"/>
        <v>0.66213478990308305</v>
      </c>
    </row>
    <row r="472" spans="1:18" x14ac:dyDescent="0.25">
      <c r="A472" s="14" t="s">
        <v>16</v>
      </c>
      <c r="B472" s="4">
        <v>1.5649999999999999</v>
      </c>
      <c r="C472" s="4">
        <v>8.5999999999999993E-2</v>
      </c>
      <c r="D472" s="4">
        <v>2.2599999999999999E-2</v>
      </c>
      <c r="E472" s="4" t="s">
        <v>131</v>
      </c>
      <c r="F472" s="4" t="s">
        <v>128</v>
      </c>
      <c r="G472" s="4" t="s">
        <v>128</v>
      </c>
      <c r="H472" s="4" t="s">
        <v>131</v>
      </c>
      <c r="I472" s="4" t="s">
        <v>128</v>
      </c>
      <c r="J472" s="4" t="s">
        <v>128</v>
      </c>
      <c r="K472" s="4">
        <v>20.52</v>
      </c>
      <c r="L472" s="4">
        <v>1</v>
      </c>
      <c r="M472" s="4">
        <v>2.3599999999999999E-2</v>
      </c>
      <c r="N472" s="4">
        <v>1.7999999999999999E-2</v>
      </c>
      <c r="O472" s="4">
        <v>0.01</v>
      </c>
      <c r="P472" s="4">
        <v>1.6899999999999998E-2</v>
      </c>
      <c r="Q472" s="12">
        <f t="shared" si="26"/>
        <v>7.3676666666666675</v>
      </c>
      <c r="R472" s="9">
        <f t="shared" si="27"/>
        <v>11.416488353838641</v>
      </c>
    </row>
    <row r="473" spans="1:18" x14ac:dyDescent="0.25">
      <c r="A473" s="14" t="s">
        <v>17</v>
      </c>
      <c r="B473" s="4" t="s">
        <v>131</v>
      </c>
      <c r="C473" s="4" t="s">
        <v>128</v>
      </c>
      <c r="D473" s="4" t="s">
        <v>128</v>
      </c>
      <c r="E473" s="4">
        <v>7.0000000000000001E-3</v>
      </c>
      <c r="F473" s="4">
        <v>3.5000000000000001E-3</v>
      </c>
      <c r="G473" s="4">
        <v>6.9100000000000003E-3</v>
      </c>
      <c r="H473" s="4" t="s">
        <v>131</v>
      </c>
      <c r="I473" s="4" t="s">
        <v>128</v>
      </c>
      <c r="J473" s="4" t="s">
        <v>128</v>
      </c>
      <c r="K473" s="4">
        <v>5.3499999999999999E-2</v>
      </c>
      <c r="L473" s="4">
        <v>8.0000000000000002E-3</v>
      </c>
      <c r="M473" s="4">
        <v>9.5899999999999996E-3</v>
      </c>
      <c r="N473" s="4">
        <v>1.6400000000000001E-2</v>
      </c>
      <c r="O473" s="4">
        <v>7.7000000000000002E-3</v>
      </c>
      <c r="P473" s="4">
        <v>1.37E-2</v>
      </c>
      <c r="Q473" s="12">
        <f t="shared" si="26"/>
        <v>2.5633333333333331E-2</v>
      </c>
      <c r="R473" s="9">
        <f t="shared" si="27"/>
        <v>2.4586649493847944E-2</v>
      </c>
    </row>
    <row r="474" spans="1:18" x14ac:dyDescent="0.25">
      <c r="A474" s="14" t="s">
        <v>18</v>
      </c>
      <c r="B474" s="4">
        <v>6.6000000000000003E-2</v>
      </c>
      <c r="C474" s="4">
        <v>2.8000000000000001E-2</v>
      </c>
      <c r="D474" s="4">
        <v>5.4199999999999998E-2</v>
      </c>
      <c r="E474" s="4">
        <v>4.4999999999999998E-2</v>
      </c>
      <c r="F474" s="4">
        <v>1.7000000000000001E-2</v>
      </c>
      <c r="G474" s="4">
        <v>2.8500000000000001E-2</v>
      </c>
      <c r="H474" s="4" t="s">
        <v>131</v>
      </c>
      <c r="I474" s="4" t="s">
        <v>128</v>
      </c>
      <c r="J474" s="4" t="s">
        <v>128</v>
      </c>
      <c r="K474" s="4">
        <v>0.105</v>
      </c>
      <c r="L474" s="4">
        <v>3.1E-2</v>
      </c>
      <c r="M474" s="4">
        <v>5.4600000000000003E-2</v>
      </c>
      <c r="N474" s="4">
        <v>0.152</v>
      </c>
      <c r="O474" s="4">
        <v>3.9E-2</v>
      </c>
      <c r="P474" s="4">
        <v>4.2299999999999997E-2</v>
      </c>
      <c r="Q474" s="12">
        <f t="shared" si="26"/>
        <v>9.1999999999999998E-2</v>
      </c>
      <c r="R474" s="9">
        <f t="shared" si="27"/>
        <v>4.7095647357266464E-2</v>
      </c>
    </row>
    <row r="475" spans="1:18" x14ac:dyDescent="0.25">
      <c r="A475" s="14" t="s">
        <v>19</v>
      </c>
      <c r="B475" s="4" t="s">
        <v>131</v>
      </c>
      <c r="C475" s="4" t="s">
        <v>128</v>
      </c>
      <c r="D475" s="4" t="s">
        <v>128</v>
      </c>
      <c r="E475" s="4" t="s">
        <v>131</v>
      </c>
      <c r="F475" s="4" t="s">
        <v>128</v>
      </c>
      <c r="G475" s="4" t="s">
        <v>128</v>
      </c>
      <c r="H475" s="4" t="s">
        <v>131</v>
      </c>
      <c r="I475" s="4" t="s">
        <v>128</v>
      </c>
      <c r="J475" s="4" t="s">
        <v>128</v>
      </c>
      <c r="K475" s="4">
        <v>0.18</v>
      </c>
      <c r="L475" s="4">
        <v>3.3000000000000002E-2</v>
      </c>
      <c r="M475" s="4">
        <v>3.8600000000000002E-2</v>
      </c>
      <c r="N475" s="4" t="s">
        <v>131</v>
      </c>
      <c r="O475" s="4" t="s">
        <v>128</v>
      </c>
      <c r="P475" s="4" t="s">
        <v>128</v>
      </c>
      <c r="Q475" s="12">
        <f t="shared" si="26"/>
        <v>0.18</v>
      </c>
      <c r="R475" s="9" t="s">
        <v>128</v>
      </c>
    </row>
    <row r="476" spans="1:18" x14ac:dyDescent="0.25">
      <c r="A476" s="14" t="s">
        <v>20</v>
      </c>
      <c r="B476" s="4" t="s">
        <v>131</v>
      </c>
      <c r="C476" s="4" t="s">
        <v>128</v>
      </c>
      <c r="D476" s="4" t="s">
        <v>128</v>
      </c>
      <c r="E476" s="4" t="s">
        <v>131</v>
      </c>
      <c r="F476" s="4" t="s">
        <v>128</v>
      </c>
      <c r="G476" s="4" t="s">
        <v>128</v>
      </c>
      <c r="H476" s="4" t="s">
        <v>131</v>
      </c>
      <c r="I476" s="4" t="s">
        <v>128</v>
      </c>
      <c r="J476" s="4" t="s">
        <v>128</v>
      </c>
      <c r="K476" s="4" t="s">
        <v>131</v>
      </c>
      <c r="L476" s="4" t="s">
        <v>128</v>
      </c>
      <c r="M476" s="4" t="s">
        <v>128</v>
      </c>
      <c r="N476" s="4" t="s">
        <v>131</v>
      </c>
      <c r="O476" s="4" t="s">
        <v>128</v>
      </c>
      <c r="P476" s="4" t="s">
        <v>128</v>
      </c>
      <c r="Q476" s="12" t="s">
        <v>128</v>
      </c>
      <c r="R476" s="9" t="s">
        <v>128</v>
      </c>
    </row>
    <row r="477" spans="1:18" x14ac:dyDescent="0.25">
      <c r="A477" s="14" t="s">
        <v>21</v>
      </c>
      <c r="B477" s="4" t="s">
        <v>131</v>
      </c>
      <c r="C477" s="4" t="s">
        <v>128</v>
      </c>
      <c r="D477" s="4" t="s">
        <v>128</v>
      </c>
      <c r="E477" s="4">
        <v>1.0699999999999999E-2</v>
      </c>
      <c r="F477" s="4">
        <v>4.7999999999999996E-3</v>
      </c>
      <c r="G477" s="4">
        <v>9.2300000000000004E-3</v>
      </c>
      <c r="H477" s="4" t="s">
        <v>131</v>
      </c>
      <c r="I477" s="4" t="s">
        <v>128</v>
      </c>
      <c r="J477" s="4" t="s">
        <v>128</v>
      </c>
      <c r="K477" s="4" t="s">
        <v>131</v>
      </c>
      <c r="L477" s="4" t="s">
        <v>128</v>
      </c>
      <c r="M477" s="4" t="s">
        <v>128</v>
      </c>
      <c r="N477" s="4">
        <v>4.2999999999999997E-2</v>
      </c>
      <c r="O477" s="4">
        <v>0.01</v>
      </c>
      <c r="P477" s="4">
        <v>1.1299999999999999E-2</v>
      </c>
      <c r="Q477" s="12">
        <f t="shared" si="26"/>
        <v>2.6849999999999999E-2</v>
      </c>
      <c r="R477" s="9">
        <f t="shared" si="27"/>
        <v>2.2839549032325476E-2</v>
      </c>
    </row>
    <row r="478" spans="1:18" x14ac:dyDescent="0.25">
      <c r="A478" s="14" t="s">
        <v>22</v>
      </c>
      <c r="B478" s="4" t="s">
        <v>131</v>
      </c>
      <c r="C478" s="4" t="s">
        <v>128</v>
      </c>
      <c r="D478" s="4" t="s">
        <v>128</v>
      </c>
      <c r="E478" s="4">
        <v>0.46600000000000003</v>
      </c>
      <c r="F478" s="4">
        <v>6.0999999999999999E-2</v>
      </c>
      <c r="G478" s="4">
        <v>9.5600000000000004E-2</v>
      </c>
      <c r="H478" s="4">
        <v>1.89</v>
      </c>
      <c r="I478" s="4">
        <v>0.18</v>
      </c>
      <c r="J478" s="4">
        <v>0.188</v>
      </c>
      <c r="K478" s="4">
        <v>1.24</v>
      </c>
      <c r="L478" s="4">
        <v>0.13</v>
      </c>
      <c r="M478" s="4">
        <v>0.16600000000000001</v>
      </c>
      <c r="N478" s="4">
        <v>1.54</v>
      </c>
      <c r="O478" s="4">
        <v>0.17</v>
      </c>
      <c r="P478" s="4">
        <v>0.161</v>
      </c>
      <c r="Q478" s="12">
        <f t="shared" si="26"/>
        <v>1.284</v>
      </c>
      <c r="R478" s="9">
        <f t="shared" si="27"/>
        <v>0.6065838771348937</v>
      </c>
    </row>
    <row r="479" spans="1:18" x14ac:dyDescent="0.25">
      <c r="A479" s="14" t="s">
        <v>23</v>
      </c>
      <c r="B479" s="4" t="s">
        <v>131</v>
      </c>
      <c r="C479" s="4" t="s">
        <v>128</v>
      </c>
      <c r="D479" s="4" t="s">
        <v>128</v>
      </c>
      <c r="E479" s="4" t="s">
        <v>131</v>
      </c>
      <c r="F479" s="4" t="s">
        <v>128</v>
      </c>
      <c r="G479" s="4" t="s">
        <v>128</v>
      </c>
      <c r="H479" s="4" t="s">
        <v>131</v>
      </c>
      <c r="I479" s="4" t="s">
        <v>128</v>
      </c>
      <c r="J479" s="4" t="s">
        <v>128</v>
      </c>
      <c r="K479" s="4">
        <v>9.7000000000000003E-2</v>
      </c>
      <c r="L479" s="4">
        <v>3.5999999999999997E-2</v>
      </c>
      <c r="M479" s="4">
        <v>7.3099999999999998E-2</v>
      </c>
      <c r="N479" s="4">
        <v>8.7999999999999995E-2</v>
      </c>
      <c r="O479" s="4">
        <v>0.04</v>
      </c>
      <c r="P479" s="4">
        <v>7.1800000000000003E-2</v>
      </c>
      <c r="Q479" s="12">
        <f t="shared" si="26"/>
        <v>9.2499999999999999E-2</v>
      </c>
      <c r="R479" s="9">
        <f t="shared" si="27"/>
        <v>6.3639610306789329E-3</v>
      </c>
    </row>
    <row r="480" spans="1:18" x14ac:dyDescent="0.25">
      <c r="A480" s="14" t="s">
        <v>24</v>
      </c>
      <c r="B480" s="4">
        <v>1.1299999999999999E-2</v>
      </c>
      <c r="C480" s="4">
        <v>4.4999999999999997E-3</v>
      </c>
      <c r="D480" s="4">
        <v>8.8299999999999993E-3</v>
      </c>
      <c r="E480" s="4" t="s">
        <v>131</v>
      </c>
      <c r="F480" s="4" t="s">
        <v>128</v>
      </c>
      <c r="G480" s="4" t="s">
        <v>128</v>
      </c>
      <c r="H480" s="4">
        <v>1.61E-2</v>
      </c>
      <c r="I480" s="4">
        <v>5.1999999999999998E-3</v>
      </c>
      <c r="J480" s="4">
        <v>1.03E-2</v>
      </c>
      <c r="K480" s="4">
        <v>1.9400000000000001E-2</v>
      </c>
      <c r="L480" s="4">
        <v>3.8999999999999998E-3</v>
      </c>
      <c r="M480" s="4">
        <v>4.6600000000000001E-3</v>
      </c>
      <c r="N480" s="4" t="s">
        <v>131</v>
      </c>
      <c r="O480" s="4" t="s">
        <v>128</v>
      </c>
      <c r="P480" s="4" t="s">
        <v>128</v>
      </c>
      <c r="Q480" s="12">
        <f t="shared" si="26"/>
        <v>1.5600000000000001E-2</v>
      </c>
      <c r="R480" s="9">
        <f t="shared" si="27"/>
        <v>4.0730823708832568E-3</v>
      </c>
    </row>
    <row r="481" spans="1:27" x14ac:dyDescent="0.25">
      <c r="A481" s="14" t="s">
        <v>25</v>
      </c>
      <c r="B481" s="4">
        <v>1.41E-2</v>
      </c>
      <c r="C481" s="4">
        <v>5.1999999999999998E-3</v>
      </c>
      <c r="D481" s="4">
        <v>1.04E-2</v>
      </c>
      <c r="E481" s="4" t="s">
        <v>131</v>
      </c>
      <c r="F481" s="4" t="s">
        <v>128</v>
      </c>
      <c r="G481" s="4" t="s">
        <v>128</v>
      </c>
      <c r="H481" s="4">
        <v>0.17199999999999999</v>
      </c>
      <c r="I481" s="4">
        <v>1.2999999999999999E-2</v>
      </c>
      <c r="J481" s="4">
        <v>9.0799999999999995E-3</v>
      </c>
      <c r="K481" s="4">
        <v>3.4599999999999999E-2</v>
      </c>
      <c r="L481" s="4">
        <v>5.1999999999999998E-3</v>
      </c>
      <c r="M481" s="4">
        <v>4.9399999999999999E-3</v>
      </c>
      <c r="N481" s="4">
        <v>1.4500000000000001E-2</v>
      </c>
      <c r="O481" s="4">
        <v>4.7000000000000002E-3</v>
      </c>
      <c r="P481" s="4">
        <v>6.2199999999999998E-3</v>
      </c>
      <c r="Q481" s="12">
        <f t="shared" si="26"/>
        <v>5.8799999999999998E-2</v>
      </c>
      <c r="R481" s="9">
        <f t="shared" si="27"/>
        <v>7.6071150904925833E-2</v>
      </c>
    </row>
    <row r="482" spans="1:27" x14ac:dyDescent="0.25">
      <c r="A482" s="14" t="s">
        <v>26</v>
      </c>
      <c r="B482" s="4" t="s">
        <v>131</v>
      </c>
      <c r="C482" s="4" t="s">
        <v>128</v>
      </c>
      <c r="D482" s="4" t="s">
        <v>128</v>
      </c>
      <c r="E482" s="4" t="s">
        <v>131</v>
      </c>
      <c r="F482" s="4" t="s">
        <v>128</v>
      </c>
      <c r="G482" s="4" t="s">
        <v>128</v>
      </c>
      <c r="H482" s="4" t="s">
        <v>131</v>
      </c>
      <c r="I482" s="4" t="s">
        <v>128</v>
      </c>
      <c r="J482" s="4" t="s">
        <v>128</v>
      </c>
      <c r="K482" s="4" t="s">
        <v>131</v>
      </c>
      <c r="L482" s="4" t="s">
        <v>128</v>
      </c>
      <c r="M482" s="4" t="s">
        <v>128</v>
      </c>
      <c r="N482" s="4" t="s">
        <v>131</v>
      </c>
      <c r="O482" s="4" t="s">
        <v>128</v>
      </c>
      <c r="P482" s="4" t="s">
        <v>128</v>
      </c>
      <c r="Q482" s="12" t="s">
        <v>128</v>
      </c>
      <c r="R482" s="9" t="s">
        <v>128</v>
      </c>
    </row>
    <row r="483" spans="1:27" x14ac:dyDescent="0.25">
      <c r="A483" s="14" t="s">
        <v>27</v>
      </c>
      <c r="B483" s="4" t="s">
        <v>131</v>
      </c>
      <c r="C483" s="4" t="s">
        <v>128</v>
      </c>
      <c r="D483" s="4" t="s">
        <v>128</v>
      </c>
      <c r="E483" s="4" t="s">
        <v>131</v>
      </c>
      <c r="F483" s="4" t="s">
        <v>128</v>
      </c>
      <c r="G483" s="4" t="s">
        <v>128</v>
      </c>
      <c r="H483" s="4" t="s">
        <v>131</v>
      </c>
      <c r="I483" s="4" t="s">
        <v>128</v>
      </c>
      <c r="J483" s="4" t="s">
        <v>128</v>
      </c>
      <c r="K483" s="4" t="s">
        <v>131</v>
      </c>
      <c r="L483" s="4" t="s">
        <v>128</v>
      </c>
      <c r="M483" s="4" t="s">
        <v>128</v>
      </c>
      <c r="N483" s="4">
        <v>0.40400000000000003</v>
      </c>
      <c r="O483" s="4">
        <v>4.3999999999999997E-2</v>
      </c>
      <c r="P483" s="4">
        <v>2.7699999999999999E-2</v>
      </c>
      <c r="Q483" s="12">
        <f t="shared" si="26"/>
        <v>0.40400000000000003</v>
      </c>
      <c r="R483" s="9" t="s">
        <v>128</v>
      </c>
    </row>
    <row r="484" spans="1:27" x14ac:dyDescent="0.25">
      <c r="A484" s="14" t="s">
        <v>28</v>
      </c>
      <c r="B484" s="4" t="s">
        <v>131</v>
      </c>
      <c r="C484" s="4" t="s">
        <v>128</v>
      </c>
      <c r="D484" s="4" t="s">
        <v>128</v>
      </c>
      <c r="E484" s="4" t="s">
        <v>131</v>
      </c>
      <c r="F484" s="4" t="s">
        <v>128</v>
      </c>
      <c r="G484" s="4" t="s">
        <v>128</v>
      </c>
      <c r="H484" s="4" t="s">
        <v>131</v>
      </c>
      <c r="I484" s="4" t="s">
        <v>128</v>
      </c>
      <c r="J484" s="4" t="s">
        <v>128</v>
      </c>
      <c r="K484" s="4" t="s">
        <v>131</v>
      </c>
      <c r="L484" s="4" t="s">
        <v>128</v>
      </c>
      <c r="M484" s="4" t="s">
        <v>128</v>
      </c>
      <c r="N484" s="4" t="s">
        <v>131</v>
      </c>
      <c r="O484" s="4" t="s">
        <v>128</v>
      </c>
      <c r="P484" s="4" t="s">
        <v>128</v>
      </c>
      <c r="Q484" s="12" t="s">
        <v>128</v>
      </c>
      <c r="R484" s="9" t="s">
        <v>128</v>
      </c>
    </row>
    <row r="485" spans="1:27" x14ac:dyDescent="0.25">
      <c r="A485" s="14" t="s">
        <v>29</v>
      </c>
      <c r="B485" s="4" t="s">
        <v>131</v>
      </c>
      <c r="C485" s="4" t="s">
        <v>128</v>
      </c>
      <c r="D485" s="4" t="s">
        <v>128</v>
      </c>
      <c r="E485" s="4" t="s">
        <v>131</v>
      </c>
      <c r="F485" s="4" t="s">
        <v>128</v>
      </c>
      <c r="G485" s="4" t="s">
        <v>128</v>
      </c>
      <c r="H485" s="4">
        <v>7.0000000000000007E-2</v>
      </c>
      <c r="I485" s="4">
        <v>2.8000000000000001E-2</v>
      </c>
      <c r="J485" s="4">
        <v>5.7200000000000001E-2</v>
      </c>
      <c r="K485" s="4" t="s">
        <v>131</v>
      </c>
      <c r="L485" s="4" t="s">
        <v>128</v>
      </c>
      <c r="M485" s="4" t="s">
        <v>128</v>
      </c>
      <c r="N485" s="4" t="s">
        <v>131</v>
      </c>
      <c r="O485" s="4" t="s">
        <v>128</v>
      </c>
      <c r="P485" s="4" t="s">
        <v>128</v>
      </c>
      <c r="Q485" s="12">
        <f t="shared" si="26"/>
        <v>7.0000000000000007E-2</v>
      </c>
      <c r="R485" s="9" t="s">
        <v>128</v>
      </c>
    </row>
    <row r="486" spans="1:27" x14ac:dyDescent="0.25">
      <c r="A486" s="14" t="s">
        <v>30</v>
      </c>
      <c r="B486" s="4">
        <v>0.9</v>
      </c>
      <c r="C486" s="4">
        <v>0.1</v>
      </c>
      <c r="D486" s="4">
        <v>3.9699999999999999E-2</v>
      </c>
      <c r="E486" s="4">
        <v>0.22600000000000001</v>
      </c>
      <c r="F486" s="4">
        <v>3.3000000000000002E-2</v>
      </c>
      <c r="G486" s="4">
        <v>2.5999999999999999E-2</v>
      </c>
      <c r="H486" s="4">
        <v>0.72099999999999997</v>
      </c>
      <c r="I486" s="4">
        <v>9.4E-2</v>
      </c>
      <c r="J486" s="4">
        <v>5.3699999999999998E-2</v>
      </c>
      <c r="K486" s="4">
        <v>1.1399999999999999</v>
      </c>
      <c r="L486" s="4">
        <v>0.14000000000000001</v>
      </c>
      <c r="M486" s="4">
        <v>5.1700000000000003E-2</v>
      </c>
      <c r="N486" s="4">
        <v>0.21099999999999999</v>
      </c>
      <c r="O486" s="4">
        <v>4.2000000000000003E-2</v>
      </c>
      <c r="P486" s="4">
        <v>3.7600000000000001E-2</v>
      </c>
      <c r="Q486" s="12">
        <f t="shared" si="26"/>
        <v>0.63959999999999995</v>
      </c>
      <c r="R486" s="9">
        <f t="shared" si="27"/>
        <v>0.41218842778515746</v>
      </c>
    </row>
    <row r="487" spans="1:27" x14ac:dyDescent="0.25">
      <c r="A487" s="14" t="s">
        <v>31</v>
      </c>
      <c r="B487" s="4">
        <v>4.5999999999999999E-2</v>
      </c>
      <c r="C487" s="4">
        <v>1.2999999999999999E-2</v>
      </c>
      <c r="D487" s="4">
        <v>2.2700000000000001E-2</v>
      </c>
      <c r="E487" s="4">
        <v>1.9699999999999999E-2</v>
      </c>
      <c r="F487" s="4">
        <v>6.7000000000000002E-3</v>
      </c>
      <c r="G487" s="4">
        <v>1.06E-2</v>
      </c>
      <c r="H487" s="4" t="s">
        <v>131</v>
      </c>
      <c r="I487" s="4" t="s">
        <v>128</v>
      </c>
      <c r="J487" s="4" t="s">
        <v>128</v>
      </c>
      <c r="K487" s="4">
        <v>5.7000000000000002E-2</v>
      </c>
      <c r="L487" s="4">
        <v>1.6E-2</v>
      </c>
      <c r="M487" s="4">
        <v>2.7799999999999998E-2</v>
      </c>
      <c r="N487" s="4">
        <v>2.1000000000000001E-2</v>
      </c>
      <c r="O487" s="4">
        <v>1.0999999999999999E-2</v>
      </c>
      <c r="P487" s="4">
        <v>1.6299999999999999E-2</v>
      </c>
      <c r="Q487" s="12">
        <f t="shared" si="26"/>
        <v>3.5924999999999999E-2</v>
      </c>
      <c r="R487" s="9">
        <f t="shared" si="27"/>
        <v>1.8544248883863343E-2</v>
      </c>
    </row>
    <row r="488" spans="1:27" x14ac:dyDescent="0.25">
      <c r="A488" s="14" t="s">
        <v>32</v>
      </c>
      <c r="B488" s="4" t="s">
        <v>131</v>
      </c>
      <c r="C488" s="4" t="s">
        <v>128</v>
      </c>
      <c r="D488" s="4" t="s">
        <v>128</v>
      </c>
      <c r="E488" s="4" t="s">
        <v>131</v>
      </c>
      <c r="F488" s="4" t="s">
        <v>128</v>
      </c>
      <c r="G488" s="4" t="s">
        <v>128</v>
      </c>
      <c r="H488" s="4" t="s">
        <v>131</v>
      </c>
      <c r="I488" s="4" t="s">
        <v>128</v>
      </c>
      <c r="J488" s="4" t="s">
        <v>128</v>
      </c>
      <c r="K488" s="4" t="s">
        <v>131</v>
      </c>
      <c r="L488" s="4" t="s">
        <v>128</v>
      </c>
      <c r="M488" s="4" t="s">
        <v>128</v>
      </c>
      <c r="N488" s="4" t="s">
        <v>131</v>
      </c>
      <c r="O488" s="4" t="s">
        <v>128</v>
      </c>
      <c r="P488" s="4" t="s">
        <v>128</v>
      </c>
      <c r="Q488" s="12" t="s">
        <v>128</v>
      </c>
      <c r="R488" s="9" t="s">
        <v>128</v>
      </c>
    </row>
    <row r="489" spans="1:27" ht="13.8" thickBot="1" x14ac:dyDescent="0.3">
      <c r="A489" s="15" t="s">
        <v>33</v>
      </c>
      <c r="B489" s="5" t="s">
        <v>131</v>
      </c>
      <c r="C489" s="5" t="s">
        <v>128</v>
      </c>
      <c r="D489" s="5" t="s">
        <v>128</v>
      </c>
      <c r="E489" s="5" t="s">
        <v>131</v>
      </c>
      <c r="F489" s="5" t="s">
        <v>128</v>
      </c>
      <c r="G489" s="5" t="s">
        <v>128</v>
      </c>
      <c r="H489" s="5" t="s">
        <v>131</v>
      </c>
      <c r="I489" s="5" t="s">
        <v>128</v>
      </c>
      <c r="J489" s="5" t="s">
        <v>128</v>
      </c>
      <c r="K489" s="5" t="s">
        <v>131</v>
      </c>
      <c r="L489" s="5" t="s">
        <v>128</v>
      </c>
      <c r="M489" s="5" t="s">
        <v>128</v>
      </c>
      <c r="N489" s="5" t="s">
        <v>131</v>
      </c>
      <c r="O489" s="5" t="s">
        <v>128</v>
      </c>
      <c r="P489" s="5" t="s">
        <v>128</v>
      </c>
      <c r="Q489" s="13" t="s">
        <v>128</v>
      </c>
      <c r="R489" s="10" t="s">
        <v>128</v>
      </c>
    </row>
    <row r="490" spans="1:27" ht="13.8" thickBot="1" x14ac:dyDescent="0.3"/>
    <row r="491" spans="1:27" x14ac:dyDescent="0.25">
      <c r="A491" s="11"/>
      <c r="B491" s="3" t="s">
        <v>98</v>
      </c>
      <c r="C491" s="3" t="s">
        <v>0</v>
      </c>
      <c r="D491" s="3" t="s">
        <v>129</v>
      </c>
      <c r="E491" s="3" t="s">
        <v>99</v>
      </c>
      <c r="F491" s="3" t="s">
        <v>0</v>
      </c>
      <c r="G491" s="3" t="s">
        <v>129</v>
      </c>
      <c r="H491" s="3" t="s">
        <v>100</v>
      </c>
      <c r="I491" s="3" t="s">
        <v>0</v>
      </c>
      <c r="J491" s="3" t="s">
        <v>129</v>
      </c>
      <c r="K491" s="3" t="s">
        <v>101</v>
      </c>
      <c r="L491" s="3" t="s">
        <v>0</v>
      </c>
      <c r="M491" s="3" t="s">
        <v>129</v>
      </c>
      <c r="N491" s="3" t="s">
        <v>102</v>
      </c>
      <c r="O491" s="3" t="s">
        <v>0</v>
      </c>
      <c r="P491" s="3" t="s">
        <v>129</v>
      </c>
      <c r="Q491" s="3" t="s">
        <v>103</v>
      </c>
      <c r="R491" s="3" t="s">
        <v>0</v>
      </c>
      <c r="S491" s="3" t="s">
        <v>129</v>
      </c>
      <c r="T491" s="3" t="s">
        <v>104</v>
      </c>
      <c r="U491" s="3" t="s">
        <v>0</v>
      </c>
      <c r="V491" s="3" t="s">
        <v>129</v>
      </c>
      <c r="W491" s="3" t="s">
        <v>105</v>
      </c>
      <c r="X491" s="3" t="s">
        <v>0</v>
      </c>
      <c r="Y491" s="3" t="s">
        <v>129</v>
      </c>
      <c r="Z491" s="11" t="s">
        <v>132</v>
      </c>
      <c r="AA491" s="8" t="s">
        <v>133</v>
      </c>
    </row>
    <row r="492" spans="1:27" x14ac:dyDescent="0.25">
      <c r="A492" s="14" t="s">
        <v>1</v>
      </c>
      <c r="B492" s="4">
        <v>47.43</v>
      </c>
      <c r="C492" s="4">
        <v>2.58</v>
      </c>
      <c r="D492" s="4">
        <v>0.36699999999999999</v>
      </c>
      <c r="E492" s="4">
        <v>28.51</v>
      </c>
      <c r="F492" s="4">
        <v>1.75</v>
      </c>
      <c r="G492" s="4">
        <v>0.373</v>
      </c>
      <c r="H492" s="4">
        <v>40.49</v>
      </c>
      <c r="I492" s="4">
        <v>2.2400000000000002</v>
      </c>
      <c r="J492" s="4">
        <v>0.313</v>
      </c>
      <c r="K492" s="4">
        <v>53.32</v>
      </c>
      <c r="L492" s="4">
        <v>2.93</v>
      </c>
      <c r="M492" s="4">
        <v>0.315</v>
      </c>
      <c r="N492" s="4">
        <v>52.82</v>
      </c>
      <c r="O492" s="4">
        <v>2.93</v>
      </c>
      <c r="P492" s="4">
        <v>0.27700000000000002</v>
      </c>
      <c r="Q492" s="4">
        <v>99.87</v>
      </c>
      <c r="R492" s="4">
        <v>5.51</v>
      </c>
      <c r="S492" s="4">
        <v>0.39100000000000001</v>
      </c>
      <c r="T492" s="4">
        <v>60.83</v>
      </c>
      <c r="U492" s="4">
        <v>3.43</v>
      </c>
      <c r="V492" s="4">
        <v>0.32</v>
      </c>
      <c r="W492" s="4">
        <v>52.75</v>
      </c>
      <c r="X492" s="4">
        <v>2.99</v>
      </c>
      <c r="Y492" s="4">
        <v>0.19500000000000001</v>
      </c>
      <c r="Z492" s="12">
        <f>AVERAGE(B492,E492,H492,K492,N492,Q492,T492,W492)</f>
        <v>54.502499999999998</v>
      </c>
      <c r="AA492" s="9">
        <f>STDEV(B492,E492,H492,K492,N492,Q492,T492,W492)</f>
        <v>20.796731027461306</v>
      </c>
    </row>
    <row r="493" spans="1:27" x14ac:dyDescent="0.25">
      <c r="A493" s="14" t="s">
        <v>2</v>
      </c>
      <c r="B493" s="4">
        <v>75.62</v>
      </c>
      <c r="C493" s="4">
        <v>4.01</v>
      </c>
      <c r="D493" s="4">
        <v>0.78100000000000003</v>
      </c>
      <c r="E493" s="4">
        <v>68.64</v>
      </c>
      <c r="F493" s="4">
        <v>3.81</v>
      </c>
      <c r="G493" s="4">
        <v>0.72399999999999998</v>
      </c>
      <c r="H493" s="4">
        <v>94.68</v>
      </c>
      <c r="I493" s="4">
        <v>5.08</v>
      </c>
      <c r="J493" s="4">
        <v>0.61099999999999999</v>
      </c>
      <c r="K493" s="4">
        <v>73.17</v>
      </c>
      <c r="L493" s="4">
        <v>3.97</v>
      </c>
      <c r="M493" s="4">
        <v>0.65100000000000002</v>
      </c>
      <c r="N493" s="4">
        <v>92.34</v>
      </c>
      <c r="O493" s="4">
        <v>5.05</v>
      </c>
      <c r="P493" s="4">
        <v>0.66300000000000003</v>
      </c>
      <c r="Q493" s="4">
        <v>151.51</v>
      </c>
      <c r="R493" s="4">
        <v>8.34</v>
      </c>
      <c r="S493" s="4">
        <v>0.78900000000000003</v>
      </c>
      <c r="T493" s="4">
        <v>82.21</v>
      </c>
      <c r="U493" s="4">
        <v>4.63</v>
      </c>
      <c r="V493" s="4">
        <v>0.624</v>
      </c>
      <c r="W493" s="4">
        <v>72.040000000000006</v>
      </c>
      <c r="X493" s="4">
        <v>4.09</v>
      </c>
      <c r="Y493" s="4">
        <v>0.4</v>
      </c>
      <c r="Z493" s="12">
        <f t="shared" ref="Z493:Z524" si="28">AVERAGE(B493,E493,H493,K493,N493,Q493,T493,W493)</f>
        <v>88.776250000000005</v>
      </c>
      <c r="AA493" s="9">
        <f t="shared" ref="AA493:AA524" si="29">STDEV(B493,E493,H493,K493,N493,Q493,T493,W493)</f>
        <v>27.067128686972737</v>
      </c>
    </row>
    <row r="494" spans="1:27" x14ac:dyDescent="0.25">
      <c r="A494" s="14" t="s">
        <v>3</v>
      </c>
      <c r="B494" s="4">
        <v>612.17999999999995</v>
      </c>
      <c r="C494" s="4">
        <v>136.44</v>
      </c>
      <c r="D494" s="4">
        <v>338.96</v>
      </c>
      <c r="E494" s="4">
        <v>373.42</v>
      </c>
      <c r="F494" s="4">
        <v>174.94</v>
      </c>
      <c r="G494" s="4">
        <v>327.19</v>
      </c>
      <c r="H494" s="4">
        <v>683.69</v>
      </c>
      <c r="I494" s="4">
        <v>120.11</v>
      </c>
      <c r="J494" s="4">
        <v>274.14</v>
      </c>
      <c r="K494" s="4">
        <v>463.39</v>
      </c>
      <c r="L494" s="4">
        <v>121.01</v>
      </c>
      <c r="M494" s="4">
        <v>294.7</v>
      </c>
      <c r="N494" s="4">
        <v>2523.73</v>
      </c>
      <c r="O494" s="4">
        <v>185.03</v>
      </c>
      <c r="P494" s="4">
        <v>293</v>
      </c>
      <c r="Q494" s="4">
        <v>5247.91</v>
      </c>
      <c r="R494" s="4">
        <v>329.08</v>
      </c>
      <c r="S494" s="4">
        <v>361.96</v>
      </c>
      <c r="T494" s="4" t="s">
        <v>131</v>
      </c>
      <c r="U494" s="4" t="s">
        <v>128</v>
      </c>
      <c r="V494" s="4" t="s">
        <v>128</v>
      </c>
      <c r="W494" s="4">
        <v>554.62</v>
      </c>
      <c r="X494" s="4">
        <v>84.97</v>
      </c>
      <c r="Y494" s="4">
        <v>178.7</v>
      </c>
      <c r="Z494" s="12">
        <f t="shared" si="28"/>
        <v>1494.1342857142859</v>
      </c>
      <c r="AA494" s="9">
        <f t="shared" si="29"/>
        <v>1815.9792645737739</v>
      </c>
    </row>
    <row r="495" spans="1:27" x14ac:dyDescent="0.25">
      <c r="A495" s="14" t="s">
        <v>4</v>
      </c>
      <c r="B495" s="4">
        <v>1.77</v>
      </c>
      <c r="C495" s="4">
        <v>0.17</v>
      </c>
      <c r="D495" s="4">
        <v>0.311</v>
      </c>
      <c r="E495" s="4">
        <v>1.35</v>
      </c>
      <c r="F495" s="4">
        <v>0.21</v>
      </c>
      <c r="G495" s="4">
        <v>0.28999999999999998</v>
      </c>
      <c r="H495" s="4">
        <v>1.62</v>
      </c>
      <c r="I495" s="4">
        <v>0.15</v>
      </c>
      <c r="J495" s="4">
        <v>0.23899999999999999</v>
      </c>
      <c r="K495" s="4">
        <v>2.81</v>
      </c>
      <c r="L495" s="4">
        <v>0.19</v>
      </c>
      <c r="M495" s="4">
        <v>0.248</v>
      </c>
      <c r="N495" s="4">
        <v>2.4500000000000002</v>
      </c>
      <c r="O495" s="4">
        <v>0.17</v>
      </c>
      <c r="P495" s="4">
        <v>0.24</v>
      </c>
      <c r="Q495" s="4">
        <v>2.8</v>
      </c>
      <c r="R495" s="4">
        <v>0.2</v>
      </c>
      <c r="S495" s="4">
        <v>0.312</v>
      </c>
      <c r="T495" s="4">
        <v>2.84</v>
      </c>
      <c r="U495" s="4">
        <v>0.2</v>
      </c>
      <c r="V495" s="4">
        <v>0.23300000000000001</v>
      </c>
      <c r="W495" s="4">
        <v>2.92</v>
      </c>
      <c r="X495" s="4">
        <v>0.18</v>
      </c>
      <c r="Y495" s="4">
        <v>0.16300000000000001</v>
      </c>
      <c r="Z495" s="12">
        <f t="shared" si="28"/>
        <v>2.3200000000000003</v>
      </c>
      <c r="AA495" s="9">
        <f t="shared" si="29"/>
        <v>0.63821178750809948</v>
      </c>
    </row>
    <row r="496" spans="1:27" x14ac:dyDescent="0.25">
      <c r="A496" s="14" t="s">
        <v>5</v>
      </c>
      <c r="B496" s="4">
        <v>1189.53</v>
      </c>
      <c r="C496" s="4">
        <v>47.77</v>
      </c>
      <c r="D496" s="4">
        <v>1.91</v>
      </c>
      <c r="E496" s="4">
        <v>92.08</v>
      </c>
      <c r="F496" s="4">
        <v>5.9</v>
      </c>
      <c r="G496" s="4">
        <v>2.72</v>
      </c>
      <c r="H496" s="4">
        <v>99.24</v>
      </c>
      <c r="I496" s="4">
        <v>4.88</v>
      </c>
      <c r="J496" s="4">
        <v>2.13</v>
      </c>
      <c r="K496" s="4">
        <v>1210.02</v>
      </c>
      <c r="L496" s="4">
        <v>49.3</v>
      </c>
      <c r="M496" s="4">
        <v>2.44</v>
      </c>
      <c r="N496" s="4">
        <v>1048.98</v>
      </c>
      <c r="O496" s="4">
        <v>43.16</v>
      </c>
      <c r="P496" s="4">
        <v>2.57</v>
      </c>
      <c r="Q496" s="4">
        <v>1363.81</v>
      </c>
      <c r="R496" s="4">
        <v>56.25</v>
      </c>
      <c r="S496" s="4">
        <v>2.72</v>
      </c>
      <c r="T496" s="4">
        <v>944.83</v>
      </c>
      <c r="U496" s="4">
        <v>39.71</v>
      </c>
      <c r="V496" s="4">
        <v>2.1800000000000002</v>
      </c>
      <c r="W496" s="4">
        <v>678.49</v>
      </c>
      <c r="X496" s="4">
        <v>28.74</v>
      </c>
      <c r="Y496" s="4">
        <v>1.49</v>
      </c>
      <c r="Z496" s="12">
        <f t="shared" si="28"/>
        <v>828.37249999999995</v>
      </c>
      <c r="AA496" s="9">
        <f t="shared" si="29"/>
        <v>495.87419210204655</v>
      </c>
    </row>
    <row r="497" spans="1:27" x14ac:dyDescent="0.25">
      <c r="A497" s="14" t="s">
        <v>6</v>
      </c>
      <c r="B497" s="4">
        <v>2647.1</v>
      </c>
      <c r="C497" s="4">
        <v>110.98</v>
      </c>
      <c r="D497" s="4">
        <v>0.27600000000000002</v>
      </c>
      <c r="E497" s="4">
        <v>2365.58</v>
      </c>
      <c r="F497" s="4">
        <v>99.84</v>
      </c>
      <c r="G497" s="4">
        <v>0.254</v>
      </c>
      <c r="H497" s="4">
        <v>2954.84</v>
      </c>
      <c r="I497" s="4">
        <v>125.32</v>
      </c>
      <c r="J497" s="4">
        <v>0.219</v>
      </c>
      <c r="K497" s="4">
        <v>2936.17</v>
      </c>
      <c r="L497" s="4">
        <v>125.37</v>
      </c>
      <c r="M497" s="4">
        <v>0.21099999999999999</v>
      </c>
      <c r="N497" s="4">
        <v>2874.15</v>
      </c>
      <c r="O497" s="4">
        <v>123.63</v>
      </c>
      <c r="P497" s="4">
        <v>0.23</v>
      </c>
      <c r="Q497" s="4">
        <v>3033.14</v>
      </c>
      <c r="R497" s="4">
        <v>131.51</v>
      </c>
      <c r="S497" s="4">
        <v>0.28100000000000003</v>
      </c>
      <c r="T497" s="4">
        <v>2636.48</v>
      </c>
      <c r="U497" s="4">
        <v>115.32</v>
      </c>
      <c r="V497" s="4">
        <v>0.23100000000000001</v>
      </c>
      <c r="W497" s="4">
        <v>1949.7</v>
      </c>
      <c r="X497" s="4">
        <v>86.06</v>
      </c>
      <c r="Y497" s="4">
        <v>0.14099999999999999</v>
      </c>
      <c r="Z497" s="12">
        <f t="shared" si="28"/>
        <v>2674.645</v>
      </c>
      <c r="AA497" s="9">
        <f t="shared" si="29"/>
        <v>366.15905895818469</v>
      </c>
    </row>
    <row r="498" spans="1:27" x14ac:dyDescent="0.25">
      <c r="A498" s="14" t="s">
        <v>7</v>
      </c>
      <c r="B498" s="4" t="s">
        <v>131</v>
      </c>
      <c r="C498" s="4" t="s">
        <v>128</v>
      </c>
      <c r="D498" s="4" t="s">
        <v>128</v>
      </c>
      <c r="E498" s="4">
        <v>290.61</v>
      </c>
      <c r="F498" s="4">
        <v>21.53</v>
      </c>
      <c r="G498" s="4">
        <v>8.2200000000000006</v>
      </c>
      <c r="H498" s="4">
        <v>683.74</v>
      </c>
      <c r="I498" s="4">
        <v>48.45</v>
      </c>
      <c r="J498" s="4">
        <v>6.79</v>
      </c>
      <c r="K498" s="4" t="s">
        <v>131</v>
      </c>
      <c r="L498" s="4" t="s">
        <v>128</v>
      </c>
      <c r="M498" s="4" t="s">
        <v>128</v>
      </c>
      <c r="N498" s="4">
        <v>14.76</v>
      </c>
      <c r="O498" s="4">
        <v>3.24</v>
      </c>
      <c r="P498" s="4">
        <v>7.49</v>
      </c>
      <c r="Q498" s="4">
        <v>22.97</v>
      </c>
      <c r="R498" s="4">
        <v>4.0199999999999996</v>
      </c>
      <c r="S498" s="4">
        <v>9.1999999999999993</v>
      </c>
      <c r="T498" s="4">
        <v>15.07</v>
      </c>
      <c r="U498" s="4">
        <v>3.29</v>
      </c>
      <c r="V498" s="4">
        <v>7.09</v>
      </c>
      <c r="W498" s="4">
        <v>10.15</v>
      </c>
      <c r="X498" s="4">
        <v>2.2200000000000002</v>
      </c>
      <c r="Y498" s="4">
        <v>4.59</v>
      </c>
      <c r="Z498" s="12">
        <f t="shared" si="28"/>
        <v>172.88333333333335</v>
      </c>
      <c r="AA498" s="9">
        <f t="shared" si="29"/>
        <v>273.38554604562881</v>
      </c>
    </row>
    <row r="499" spans="1:27" x14ac:dyDescent="0.25">
      <c r="A499" s="14" t="s">
        <v>8</v>
      </c>
      <c r="B499" s="4">
        <v>89.89</v>
      </c>
      <c r="C499" s="4">
        <v>5.39</v>
      </c>
      <c r="D499" s="4">
        <v>1.26</v>
      </c>
      <c r="E499" s="4">
        <v>50.91</v>
      </c>
      <c r="F499" s="4">
        <v>3.21</v>
      </c>
      <c r="G499" s="4">
        <v>1.18</v>
      </c>
      <c r="H499" s="4">
        <v>70.790000000000006</v>
      </c>
      <c r="I499" s="4">
        <v>4.3</v>
      </c>
      <c r="J499" s="4">
        <v>0.98699999999999999</v>
      </c>
      <c r="K499" s="4">
        <v>84.32</v>
      </c>
      <c r="L499" s="4">
        <v>5.14</v>
      </c>
      <c r="M499" s="4">
        <v>1.04</v>
      </c>
      <c r="N499" s="4">
        <v>81.88</v>
      </c>
      <c r="O499" s="4">
        <v>5.04</v>
      </c>
      <c r="P499" s="4">
        <v>1.06</v>
      </c>
      <c r="Q499" s="4">
        <v>126.32</v>
      </c>
      <c r="R499" s="4">
        <v>7.81</v>
      </c>
      <c r="S499" s="4">
        <v>1.3</v>
      </c>
      <c r="T499" s="4">
        <v>80.13</v>
      </c>
      <c r="U499" s="4">
        <v>5.03</v>
      </c>
      <c r="V499" s="4">
        <v>1.01</v>
      </c>
      <c r="W499" s="4">
        <v>68.97</v>
      </c>
      <c r="X499" s="4">
        <v>4.3600000000000003</v>
      </c>
      <c r="Y499" s="4">
        <v>0.64600000000000002</v>
      </c>
      <c r="Z499" s="12">
        <f t="shared" si="28"/>
        <v>81.651250000000005</v>
      </c>
      <c r="AA499" s="9">
        <f t="shared" si="29"/>
        <v>21.700784342309554</v>
      </c>
    </row>
    <row r="500" spans="1:27" x14ac:dyDescent="0.25">
      <c r="A500" s="14" t="s">
        <v>9</v>
      </c>
      <c r="B500" s="4">
        <v>17.03</v>
      </c>
      <c r="C500" s="4">
        <v>1.1399999999999999</v>
      </c>
      <c r="D500" s="4">
        <v>0.13900000000000001</v>
      </c>
      <c r="E500" s="4">
        <v>12.57</v>
      </c>
      <c r="F500" s="4">
        <v>0.92</v>
      </c>
      <c r="G500" s="4">
        <v>0.13500000000000001</v>
      </c>
      <c r="H500" s="4">
        <v>14.71</v>
      </c>
      <c r="I500" s="4">
        <v>1</v>
      </c>
      <c r="J500" s="4">
        <v>0.108</v>
      </c>
      <c r="K500" s="4">
        <v>15</v>
      </c>
      <c r="L500" s="4">
        <v>1.02</v>
      </c>
      <c r="M500" s="4">
        <v>8.4199999999999997E-2</v>
      </c>
      <c r="N500" s="4">
        <v>16.239999999999998</v>
      </c>
      <c r="O500" s="4">
        <v>1.1100000000000001</v>
      </c>
      <c r="P500" s="4">
        <v>8.8499999999999995E-2</v>
      </c>
      <c r="Q500" s="4">
        <v>13.58</v>
      </c>
      <c r="R500" s="4">
        <v>0.94</v>
      </c>
      <c r="S500" s="4">
        <v>0.14499999999999999</v>
      </c>
      <c r="T500" s="4">
        <v>19.510000000000002</v>
      </c>
      <c r="U500" s="4">
        <v>1.36</v>
      </c>
      <c r="V500" s="4">
        <v>9.3600000000000003E-2</v>
      </c>
      <c r="W500" s="4">
        <v>14.39</v>
      </c>
      <c r="X500" s="4">
        <v>1.01</v>
      </c>
      <c r="Y500" s="4">
        <v>5.8599999999999999E-2</v>
      </c>
      <c r="Z500" s="12">
        <f t="shared" si="28"/>
        <v>15.37875</v>
      </c>
      <c r="AA500" s="9">
        <f t="shared" si="29"/>
        <v>2.1787443139832452</v>
      </c>
    </row>
    <row r="501" spans="1:27" x14ac:dyDescent="0.25">
      <c r="A501" s="14" t="s">
        <v>10</v>
      </c>
      <c r="B501" s="4">
        <v>40.770000000000003</v>
      </c>
      <c r="C501" s="4">
        <v>2.06</v>
      </c>
      <c r="D501" s="4">
        <v>0.64200000000000002</v>
      </c>
      <c r="E501" s="4">
        <v>207.08</v>
      </c>
      <c r="F501" s="4">
        <v>9.92</v>
      </c>
      <c r="G501" s="4">
        <v>0.56799999999999995</v>
      </c>
      <c r="H501" s="4">
        <v>73.319999999999993</v>
      </c>
      <c r="I501" s="4">
        <v>3.53</v>
      </c>
      <c r="J501" s="4">
        <v>0.48199999999999998</v>
      </c>
      <c r="K501" s="4">
        <v>107.35</v>
      </c>
      <c r="L501" s="4">
        <v>5.05</v>
      </c>
      <c r="M501" s="4">
        <v>0.49199999999999999</v>
      </c>
      <c r="N501" s="4">
        <v>92.68</v>
      </c>
      <c r="O501" s="4">
        <v>4.42</v>
      </c>
      <c r="P501" s="4">
        <v>0.54700000000000004</v>
      </c>
      <c r="Q501" s="4">
        <v>45.48</v>
      </c>
      <c r="R501" s="4">
        <v>2.2999999999999998</v>
      </c>
      <c r="S501" s="4">
        <v>0.7</v>
      </c>
      <c r="T501" s="4">
        <v>116.91</v>
      </c>
      <c r="U501" s="4">
        <v>5.63</v>
      </c>
      <c r="V501" s="4">
        <v>0.45900000000000002</v>
      </c>
      <c r="W501" s="4">
        <v>184.9</v>
      </c>
      <c r="X501" s="4">
        <v>8.7200000000000006</v>
      </c>
      <c r="Y501" s="4">
        <v>0.32900000000000001</v>
      </c>
      <c r="Z501" s="12">
        <f t="shared" si="28"/>
        <v>108.56125</v>
      </c>
      <c r="AA501" s="9">
        <f t="shared" si="29"/>
        <v>60.561391623353103</v>
      </c>
    </row>
    <row r="502" spans="1:27" x14ac:dyDescent="0.25">
      <c r="A502" s="14" t="s">
        <v>11</v>
      </c>
      <c r="B502" s="4" t="s">
        <v>131</v>
      </c>
      <c r="C502" s="4" t="s">
        <v>128</v>
      </c>
      <c r="D502" s="4" t="s">
        <v>128</v>
      </c>
      <c r="E502" s="4">
        <v>2.83</v>
      </c>
      <c r="F502" s="4">
        <v>1.02</v>
      </c>
      <c r="G502" s="4">
        <v>1.71</v>
      </c>
      <c r="H502" s="4">
        <v>2.0099999999999998</v>
      </c>
      <c r="I502" s="4">
        <v>0.65</v>
      </c>
      <c r="J502" s="4">
        <v>1.45</v>
      </c>
      <c r="K502" s="4" t="s">
        <v>131</v>
      </c>
      <c r="L502" s="4" t="s">
        <v>128</v>
      </c>
      <c r="M502" s="4" t="s">
        <v>128</v>
      </c>
      <c r="N502" s="4" t="s">
        <v>131</v>
      </c>
      <c r="O502" s="4" t="s">
        <v>128</v>
      </c>
      <c r="P502" s="4" t="s">
        <v>128</v>
      </c>
      <c r="Q502" s="4" t="s">
        <v>131</v>
      </c>
      <c r="R502" s="4" t="s">
        <v>128</v>
      </c>
      <c r="S502" s="4" t="s">
        <v>128</v>
      </c>
      <c r="T502" s="4">
        <v>2.25</v>
      </c>
      <c r="U502" s="4">
        <v>0.65</v>
      </c>
      <c r="V502" s="4">
        <v>1.41</v>
      </c>
      <c r="W502" s="4" t="s">
        <v>131</v>
      </c>
      <c r="X502" s="4" t="s">
        <v>128</v>
      </c>
      <c r="Y502" s="4" t="s">
        <v>128</v>
      </c>
      <c r="Z502" s="12">
        <f t="shared" si="28"/>
        <v>2.3633333333333333</v>
      </c>
      <c r="AA502" s="9">
        <f t="shared" si="29"/>
        <v>0.42158431343366443</v>
      </c>
    </row>
    <row r="503" spans="1:27" x14ac:dyDescent="0.25">
      <c r="A503" s="14" t="s">
        <v>12</v>
      </c>
      <c r="B503" s="4">
        <v>10.66</v>
      </c>
      <c r="C503" s="4">
        <v>1.5</v>
      </c>
      <c r="D503" s="4">
        <v>1.1000000000000001</v>
      </c>
      <c r="E503" s="4">
        <v>13.43</v>
      </c>
      <c r="F503" s="4">
        <v>2.23</v>
      </c>
      <c r="G503" s="4">
        <v>1.25</v>
      </c>
      <c r="H503" s="4">
        <v>12.72</v>
      </c>
      <c r="I503" s="4">
        <v>1.75</v>
      </c>
      <c r="J503" s="4">
        <v>1.17</v>
      </c>
      <c r="K503" s="4">
        <v>9.6199999999999992</v>
      </c>
      <c r="L503" s="4">
        <v>1.36</v>
      </c>
      <c r="M503" s="4">
        <v>1</v>
      </c>
      <c r="N503" s="4">
        <v>8.57</v>
      </c>
      <c r="O503" s="4">
        <v>1.28</v>
      </c>
      <c r="P503" s="4">
        <v>1.24</v>
      </c>
      <c r="Q503" s="4">
        <v>8.2200000000000006</v>
      </c>
      <c r="R503" s="4">
        <v>1.32</v>
      </c>
      <c r="S503" s="4">
        <v>1.69</v>
      </c>
      <c r="T503" s="4">
        <v>13.97</v>
      </c>
      <c r="U503" s="4">
        <v>1.9</v>
      </c>
      <c r="V503" s="4">
        <v>0.83399999999999996</v>
      </c>
      <c r="W503" s="4">
        <v>7.84</v>
      </c>
      <c r="X503" s="4">
        <v>1.1299999999999999</v>
      </c>
      <c r="Y503" s="4">
        <v>0.69799999999999995</v>
      </c>
      <c r="Z503" s="12">
        <f t="shared" si="28"/>
        <v>10.62875</v>
      </c>
      <c r="AA503" s="9">
        <f t="shared" si="29"/>
        <v>2.4559108726266303</v>
      </c>
    </row>
    <row r="504" spans="1:27" x14ac:dyDescent="0.25">
      <c r="A504" s="14" t="s">
        <v>13</v>
      </c>
      <c r="B504" s="4">
        <v>7.93</v>
      </c>
      <c r="C504" s="4">
        <v>0.5</v>
      </c>
      <c r="D504" s="4">
        <v>0.23200000000000001</v>
      </c>
      <c r="E504" s="4">
        <v>3.39</v>
      </c>
      <c r="F504" s="4">
        <v>0.38</v>
      </c>
      <c r="G504" s="4">
        <v>0.17799999999999999</v>
      </c>
      <c r="H504" s="4">
        <v>4.33</v>
      </c>
      <c r="I504" s="4">
        <v>0.31</v>
      </c>
      <c r="J504" s="4">
        <v>0.154</v>
      </c>
      <c r="K504" s="4">
        <v>6.16</v>
      </c>
      <c r="L504" s="4">
        <v>0.4</v>
      </c>
      <c r="M504" s="4">
        <v>9.06E-2</v>
      </c>
      <c r="N504" s="4">
        <v>5.37</v>
      </c>
      <c r="O504" s="4">
        <v>0.37</v>
      </c>
      <c r="P504" s="4">
        <v>0.17799999999999999</v>
      </c>
      <c r="Q504" s="4">
        <v>11.32</v>
      </c>
      <c r="R504" s="4">
        <v>0.68</v>
      </c>
      <c r="S504" s="4">
        <v>0.182</v>
      </c>
      <c r="T504" s="4">
        <v>6.15</v>
      </c>
      <c r="U504" s="4">
        <v>0.42</v>
      </c>
      <c r="V504" s="4">
        <v>0.10199999999999999</v>
      </c>
      <c r="W504" s="4">
        <v>6.25</v>
      </c>
      <c r="X504" s="4">
        <v>0.4</v>
      </c>
      <c r="Y504" s="4">
        <v>7.8799999999999995E-2</v>
      </c>
      <c r="Z504" s="12">
        <f t="shared" si="28"/>
        <v>6.3624999999999998</v>
      </c>
      <c r="AA504" s="9">
        <f t="shared" si="29"/>
        <v>2.4226476071792682</v>
      </c>
    </row>
    <row r="505" spans="1:27" x14ac:dyDescent="0.25">
      <c r="A505" s="14" t="s">
        <v>14</v>
      </c>
      <c r="B505" s="4" t="s">
        <v>131</v>
      </c>
      <c r="C505" s="4" t="s">
        <v>128</v>
      </c>
      <c r="D505" s="4" t="s">
        <v>128</v>
      </c>
      <c r="E505" s="4" t="s">
        <v>131</v>
      </c>
      <c r="F505" s="4" t="s">
        <v>128</v>
      </c>
      <c r="G505" s="4" t="s">
        <v>128</v>
      </c>
      <c r="H505" s="4" t="s">
        <v>131</v>
      </c>
      <c r="I505" s="4" t="s">
        <v>128</v>
      </c>
      <c r="J505" s="4" t="s">
        <v>128</v>
      </c>
      <c r="K505" s="4" t="s">
        <v>131</v>
      </c>
      <c r="L505" s="4" t="s">
        <v>128</v>
      </c>
      <c r="M505" s="4" t="s">
        <v>128</v>
      </c>
      <c r="N505" s="4" t="s">
        <v>131</v>
      </c>
      <c r="O505" s="4" t="s">
        <v>128</v>
      </c>
      <c r="P505" s="4" t="s">
        <v>128</v>
      </c>
      <c r="Q505" s="4" t="s">
        <v>131</v>
      </c>
      <c r="R505" s="4" t="s">
        <v>128</v>
      </c>
      <c r="S505" s="4" t="s">
        <v>128</v>
      </c>
      <c r="T505" s="4" t="s">
        <v>131</v>
      </c>
      <c r="U505" s="4" t="s">
        <v>128</v>
      </c>
      <c r="V505" s="4" t="s">
        <v>128</v>
      </c>
      <c r="W505" s="4" t="s">
        <v>131</v>
      </c>
      <c r="X505" s="4" t="s">
        <v>128</v>
      </c>
      <c r="Y505" s="4" t="s">
        <v>128</v>
      </c>
      <c r="Z505" s="12" t="s">
        <v>128</v>
      </c>
      <c r="AA505" s="9" t="s">
        <v>128</v>
      </c>
    </row>
    <row r="506" spans="1:27" x14ac:dyDescent="0.25">
      <c r="A506" s="14" t="s">
        <v>15</v>
      </c>
      <c r="B506" s="4">
        <v>6.7000000000000004E-2</v>
      </c>
      <c r="C506" s="4">
        <v>2.5999999999999999E-2</v>
      </c>
      <c r="D506" s="4">
        <v>5.62E-2</v>
      </c>
      <c r="E506" s="4">
        <v>0.16300000000000001</v>
      </c>
      <c r="F506" s="4">
        <v>4.9000000000000002E-2</v>
      </c>
      <c r="G506" s="4">
        <v>5.2400000000000002E-2</v>
      </c>
      <c r="H506" s="4" t="s">
        <v>131</v>
      </c>
      <c r="I506" s="4" t="s">
        <v>128</v>
      </c>
      <c r="J506" s="4" t="s">
        <v>128</v>
      </c>
      <c r="K506" s="4">
        <v>5.7000000000000002E-2</v>
      </c>
      <c r="L506" s="4">
        <v>2.1000000000000001E-2</v>
      </c>
      <c r="M506" s="4">
        <v>3.9899999999999998E-2</v>
      </c>
      <c r="N506" s="4" t="s">
        <v>131</v>
      </c>
      <c r="O506" s="4" t="s">
        <v>128</v>
      </c>
      <c r="P506" s="4" t="s">
        <v>128</v>
      </c>
      <c r="Q506" s="4">
        <v>0.33800000000000002</v>
      </c>
      <c r="R506" s="4">
        <v>4.3999999999999997E-2</v>
      </c>
      <c r="S506" s="4">
        <v>6.2600000000000003E-2</v>
      </c>
      <c r="T506" s="4" t="s">
        <v>131</v>
      </c>
      <c r="U506" s="4" t="s">
        <v>128</v>
      </c>
      <c r="V506" s="4" t="s">
        <v>128</v>
      </c>
      <c r="W506" s="4" t="s">
        <v>131</v>
      </c>
      <c r="X506" s="4" t="s">
        <v>128</v>
      </c>
      <c r="Y506" s="4" t="s">
        <v>128</v>
      </c>
      <c r="Z506" s="12">
        <f t="shared" si="28"/>
        <v>0.15625</v>
      </c>
      <c r="AA506" s="9">
        <f t="shared" si="29"/>
        <v>0.13024944017793963</v>
      </c>
    </row>
    <row r="507" spans="1:27" x14ac:dyDescent="0.25">
      <c r="A507" s="14" t="s">
        <v>16</v>
      </c>
      <c r="B507" s="4" t="s">
        <v>131</v>
      </c>
      <c r="C507" s="4" t="s">
        <v>128</v>
      </c>
      <c r="D507" s="4" t="s">
        <v>128</v>
      </c>
      <c r="E507" s="4" t="s">
        <v>131</v>
      </c>
      <c r="F507" s="4" t="s">
        <v>128</v>
      </c>
      <c r="G507" s="4" t="s">
        <v>128</v>
      </c>
      <c r="H507" s="4">
        <v>0.16500000000000001</v>
      </c>
      <c r="I507" s="4">
        <v>4.8000000000000001E-2</v>
      </c>
      <c r="J507" s="4">
        <v>8.4599999999999995E-2</v>
      </c>
      <c r="K507" s="4" t="s">
        <v>131</v>
      </c>
      <c r="L507" s="4" t="s">
        <v>128</v>
      </c>
      <c r="M507" s="4" t="s">
        <v>128</v>
      </c>
      <c r="N507" s="4">
        <v>0.156</v>
      </c>
      <c r="O507" s="4">
        <v>0.04</v>
      </c>
      <c r="P507" s="4">
        <v>6.0400000000000002E-2</v>
      </c>
      <c r="Q507" s="4">
        <v>0.85799999999999998</v>
      </c>
      <c r="R507" s="4">
        <v>9.4E-2</v>
      </c>
      <c r="S507" s="4">
        <v>0.122</v>
      </c>
      <c r="T507" s="4">
        <v>0.19700000000000001</v>
      </c>
      <c r="U507" s="4">
        <v>5.1999999999999998E-2</v>
      </c>
      <c r="V507" s="4">
        <v>7.9899999999999999E-2</v>
      </c>
      <c r="W507" s="4">
        <v>9.6000000000000002E-2</v>
      </c>
      <c r="X507" s="4">
        <v>3.2000000000000001E-2</v>
      </c>
      <c r="Y507" s="4">
        <v>5.1900000000000002E-2</v>
      </c>
      <c r="Z507" s="12">
        <f t="shared" si="28"/>
        <v>0.29440000000000005</v>
      </c>
      <c r="AA507" s="9">
        <f t="shared" si="29"/>
        <v>0.31717235062344246</v>
      </c>
    </row>
    <row r="508" spans="1:27" x14ac:dyDescent="0.25">
      <c r="A508" s="14" t="s">
        <v>17</v>
      </c>
      <c r="B508" s="4" t="s">
        <v>131</v>
      </c>
      <c r="C508" s="4" t="s">
        <v>128</v>
      </c>
      <c r="D508" s="4" t="s">
        <v>128</v>
      </c>
      <c r="E508" s="4">
        <v>0.254</v>
      </c>
      <c r="F508" s="4">
        <v>5.6000000000000001E-2</v>
      </c>
      <c r="G508" s="4">
        <v>3.4200000000000001E-2</v>
      </c>
      <c r="H508" s="4" t="s">
        <v>131</v>
      </c>
      <c r="I508" s="4" t="s">
        <v>128</v>
      </c>
      <c r="J508" s="4" t="s">
        <v>128</v>
      </c>
      <c r="K508" s="4">
        <v>3.9E-2</v>
      </c>
      <c r="L508" s="4">
        <v>1.7000000000000001E-2</v>
      </c>
      <c r="M508" s="4">
        <v>3.0499999999999999E-2</v>
      </c>
      <c r="N508" s="4" t="s">
        <v>131</v>
      </c>
      <c r="O508" s="4" t="s">
        <v>128</v>
      </c>
      <c r="P508" s="4" t="s">
        <v>128</v>
      </c>
      <c r="Q508" s="4" t="s">
        <v>131</v>
      </c>
      <c r="R508" s="4" t="s">
        <v>128</v>
      </c>
      <c r="S508" s="4" t="s">
        <v>128</v>
      </c>
      <c r="T508" s="4" t="s">
        <v>131</v>
      </c>
      <c r="U508" s="4" t="s">
        <v>128</v>
      </c>
      <c r="V508" s="4" t="s">
        <v>128</v>
      </c>
      <c r="W508" s="4" t="s">
        <v>131</v>
      </c>
      <c r="X508" s="4" t="s">
        <v>128</v>
      </c>
      <c r="Y508" s="4" t="s">
        <v>128</v>
      </c>
      <c r="Z508" s="12">
        <f t="shared" si="28"/>
        <v>0.14649999999999999</v>
      </c>
      <c r="AA508" s="9">
        <f t="shared" si="29"/>
        <v>0.15202795795510773</v>
      </c>
    </row>
    <row r="509" spans="1:27" x14ac:dyDescent="0.25">
      <c r="A509" s="14" t="s">
        <v>18</v>
      </c>
      <c r="B509" s="4" t="s">
        <v>131</v>
      </c>
      <c r="C509" s="4" t="s">
        <v>128</v>
      </c>
      <c r="D509" s="4" t="s">
        <v>128</v>
      </c>
      <c r="E509" s="4" t="s">
        <v>131</v>
      </c>
      <c r="F509" s="4" t="s">
        <v>128</v>
      </c>
      <c r="G509" s="4" t="s">
        <v>128</v>
      </c>
      <c r="H509" s="4" t="s">
        <v>131</v>
      </c>
      <c r="I509" s="4" t="s">
        <v>128</v>
      </c>
      <c r="J509" s="4" t="s">
        <v>128</v>
      </c>
      <c r="K509" s="4">
        <v>0.88</v>
      </c>
      <c r="L509" s="4">
        <v>0.17</v>
      </c>
      <c r="M509" s="4">
        <v>0.27300000000000002</v>
      </c>
      <c r="N509" s="4">
        <v>0.57999999999999996</v>
      </c>
      <c r="O509" s="4">
        <v>0.13</v>
      </c>
      <c r="P509" s="4">
        <v>0.18</v>
      </c>
      <c r="Q509" s="4" t="s">
        <v>131</v>
      </c>
      <c r="R509" s="4" t="s">
        <v>128</v>
      </c>
      <c r="S509" s="4" t="s">
        <v>128</v>
      </c>
      <c r="T509" s="4" t="s">
        <v>131</v>
      </c>
      <c r="U509" s="4" t="s">
        <v>128</v>
      </c>
      <c r="V509" s="4" t="s">
        <v>128</v>
      </c>
      <c r="W509" s="4" t="s">
        <v>131</v>
      </c>
      <c r="X509" s="4" t="s">
        <v>128</v>
      </c>
      <c r="Y509" s="4" t="s">
        <v>128</v>
      </c>
      <c r="Z509" s="12">
        <f t="shared" si="28"/>
        <v>0.73</v>
      </c>
      <c r="AA509" s="9">
        <f t="shared" si="29"/>
        <v>0.21213203435596462</v>
      </c>
    </row>
    <row r="510" spans="1:27" x14ac:dyDescent="0.25">
      <c r="A510" s="14" t="s">
        <v>19</v>
      </c>
      <c r="B510" s="4" t="s">
        <v>131</v>
      </c>
      <c r="C510" s="4" t="s">
        <v>128</v>
      </c>
      <c r="D510" s="4" t="s">
        <v>128</v>
      </c>
      <c r="E510" s="4" t="s">
        <v>131</v>
      </c>
      <c r="F510" s="4" t="s">
        <v>128</v>
      </c>
      <c r="G510" s="4" t="s">
        <v>128</v>
      </c>
      <c r="H510" s="4" t="s">
        <v>131</v>
      </c>
      <c r="I510" s="4" t="s">
        <v>128</v>
      </c>
      <c r="J510" s="4" t="s">
        <v>128</v>
      </c>
      <c r="K510" s="4" t="s">
        <v>131</v>
      </c>
      <c r="L510" s="4" t="s">
        <v>128</v>
      </c>
      <c r="M510" s="4" t="s">
        <v>128</v>
      </c>
      <c r="N510" s="4" t="s">
        <v>131</v>
      </c>
      <c r="O510" s="4" t="s">
        <v>128</v>
      </c>
      <c r="P510" s="4" t="s">
        <v>128</v>
      </c>
      <c r="Q510" s="4">
        <v>0.74</v>
      </c>
      <c r="R510" s="4">
        <v>0.15</v>
      </c>
      <c r="S510" s="4">
        <v>0.29399999999999998</v>
      </c>
      <c r="T510" s="4" t="s">
        <v>131</v>
      </c>
      <c r="U510" s="4" t="s">
        <v>128</v>
      </c>
      <c r="V510" s="4" t="s">
        <v>128</v>
      </c>
      <c r="W510" s="4" t="s">
        <v>131</v>
      </c>
      <c r="X510" s="4" t="s">
        <v>128</v>
      </c>
      <c r="Y510" s="4" t="s">
        <v>128</v>
      </c>
      <c r="Z510" s="12">
        <f t="shared" si="28"/>
        <v>0.74</v>
      </c>
      <c r="AA510" s="9" t="s">
        <v>128</v>
      </c>
    </row>
    <row r="511" spans="1:27" x14ac:dyDescent="0.25">
      <c r="A511" s="14" t="s">
        <v>20</v>
      </c>
      <c r="B511" s="4" t="s">
        <v>131</v>
      </c>
      <c r="C511" s="4" t="s">
        <v>128</v>
      </c>
      <c r="D511" s="4" t="s">
        <v>128</v>
      </c>
      <c r="E511" s="4" t="s">
        <v>131</v>
      </c>
      <c r="F511" s="4" t="s">
        <v>128</v>
      </c>
      <c r="G511" s="4" t="s">
        <v>128</v>
      </c>
      <c r="H511" s="4" t="s">
        <v>131</v>
      </c>
      <c r="I511" s="4" t="s">
        <v>128</v>
      </c>
      <c r="J511" s="4" t="s">
        <v>128</v>
      </c>
      <c r="K511" s="4" t="s">
        <v>131</v>
      </c>
      <c r="L511" s="4" t="s">
        <v>128</v>
      </c>
      <c r="M511" s="4" t="s">
        <v>128</v>
      </c>
      <c r="N511" s="4" t="s">
        <v>131</v>
      </c>
      <c r="O511" s="4" t="s">
        <v>128</v>
      </c>
      <c r="P511" s="4" t="s">
        <v>128</v>
      </c>
      <c r="Q511" s="4">
        <v>11.47</v>
      </c>
      <c r="R511" s="4">
        <v>1.82</v>
      </c>
      <c r="S511" s="4">
        <v>2.59</v>
      </c>
      <c r="T511" s="4" t="s">
        <v>131</v>
      </c>
      <c r="U511" s="4" t="s">
        <v>128</v>
      </c>
      <c r="V511" s="4" t="s">
        <v>128</v>
      </c>
      <c r="W511" s="4" t="s">
        <v>131</v>
      </c>
      <c r="X511" s="4" t="s">
        <v>128</v>
      </c>
      <c r="Y511" s="4" t="s">
        <v>128</v>
      </c>
      <c r="Z511" s="12">
        <f t="shared" si="28"/>
        <v>11.47</v>
      </c>
      <c r="AA511" s="9" t="s">
        <v>128</v>
      </c>
    </row>
    <row r="512" spans="1:27" x14ac:dyDescent="0.25">
      <c r="A512" s="14" t="s">
        <v>21</v>
      </c>
      <c r="B512" s="4" t="s">
        <v>131</v>
      </c>
      <c r="C512" s="4" t="s">
        <v>128</v>
      </c>
      <c r="D512" s="4" t="s">
        <v>128</v>
      </c>
      <c r="E512" s="4" t="s">
        <v>131</v>
      </c>
      <c r="F512" s="4" t="s">
        <v>128</v>
      </c>
      <c r="G512" s="4" t="s">
        <v>128</v>
      </c>
      <c r="H512" s="4">
        <v>0.19400000000000001</v>
      </c>
      <c r="I512" s="4">
        <v>3.7999999999999999E-2</v>
      </c>
      <c r="J512" s="4">
        <v>5.5599999999999997E-2</v>
      </c>
      <c r="K512" s="4" t="s">
        <v>131</v>
      </c>
      <c r="L512" s="4" t="s">
        <v>128</v>
      </c>
      <c r="M512" s="4" t="s">
        <v>128</v>
      </c>
      <c r="N512" s="4">
        <v>9.1199999999999992</v>
      </c>
      <c r="O512" s="4">
        <v>0.49</v>
      </c>
      <c r="P512" s="4">
        <v>5.8400000000000001E-2</v>
      </c>
      <c r="Q512" s="4" t="s">
        <v>131</v>
      </c>
      <c r="R512" s="4" t="s">
        <v>128</v>
      </c>
      <c r="S512" s="4" t="s">
        <v>128</v>
      </c>
      <c r="T512" s="4" t="s">
        <v>131</v>
      </c>
      <c r="U512" s="4" t="s">
        <v>128</v>
      </c>
      <c r="V512" s="4" t="s">
        <v>128</v>
      </c>
      <c r="W512" s="4" t="s">
        <v>131</v>
      </c>
      <c r="X512" s="4" t="s">
        <v>128</v>
      </c>
      <c r="Y512" s="4" t="s">
        <v>128</v>
      </c>
      <c r="Z512" s="12">
        <f t="shared" si="28"/>
        <v>4.657</v>
      </c>
      <c r="AA512" s="9">
        <f t="shared" si="29"/>
        <v>6.3116351288711225</v>
      </c>
    </row>
    <row r="513" spans="1:39" x14ac:dyDescent="0.25">
      <c r="A513" s="14" t="s">
        <v>22</v>
      </c>
      <c r="B513" s="4" t="s">
        <v>131</v>
      </c>
      <c r="C513" s="4" t="s">
        <v>128</v>
      </c>
      <c r="D513" s="4" t="s">
        <v>128</v>
      </c>
      <c r="E513" s="4" t="s">
        <v>131</v>
      </c>
      <c r="F513" s="4" t="s">
        <v>128</v>
      </c>
      <c r="G513" s="4" t="s">
        <v>128</v>
      </c>
      <c r="H513" s="4" t="s">
        <v>131</v>
      </c>
      <c r="I513" s="4" t="s">
        <v>128</v>
      </c>
      <c r="J513" s="4" t="s">
        <v>128</v>
      </c>
      <c r="K513" s="4" t="s">
        <v>131</v>
      </c>
      <c r="L513" s="4" t="s">
        <v>128</v>
      </c>
      <c r="M513" s="4" t="s">
        <v>128</v>
      </c>
      <c r="N513" s="4">
        <v>0.82</v>
      </c>
      <c r="O513" s="4">
        <v>0.28999999999999998</v>
      </c>
      <c r="P513" s="4">
        <v>0.67900000000000005</v>
      </c>
      <c r="Q513" s="4">
        <v>9.98</v>
      </c>
      <c r="R513" s="4">
        <v>0.6</v>
      </c>
      <c r="S513" s="4">
        <v>0.77200000000000002</v>
      </c>
      <c r="T513" s="4" t="s">
        <v>131</v>
      </c>
      <c r="U513" s="4" t="s">
        <v>128</v>
      </c>
      <c r="V513" s="4" t="s">
        <v>128</v>
      </c>
      <c r="W513" s="4">
        <v>4.2</v>
      </c>
      <c r="X513" s="4">
        <v>0.31</v>
      </c>
      <c r="Y513" s="4">
        <v>0.38200000000000001</v>
      </c>
      <c r="Z513" s="12">
        <f t="shared" si="28"/>
        <v>5</v>
      </c>
      <c r="AA513" s="9">
        <f t="shared" si="29"/>
        <v>4.6321053528606191</v>
      </c>
    </row>
    <row r="514" spans="1:39" x14ac:dyDescent="0.25">
      <c r="A514" s="14" t="s">
        <v>23</v>
      </c>
      <c r="B514" s="4">
        <v>1.29</v>
      </c>
      <c r="C514" s="4">
        <v>0.22</v>
      </c>
      <c r="D514" s="4">
        <v>0.433</v>
      </c>
      <c r="E514" s="4">
        <v>1.75</v>
      </c>
      <c r="F514" s="4">
        <v>0.35</v>
      </c>
      <c r="G514" s="4">
        <v>0.4</v>
      </c>
      <c r="H514" s="4">
        <v>1.25</v>
      </c>
      <c r="I514" s="4">
        <v>0.21</v>
      </c>
      <c r="J514" s="4">
        <v>0.379</v>
      </c>
      <c r="K514" s="4">
        <v>0.66</v>
      </c>
      <c r="L514" s="4">
        <v>0.19</v>
      </c>
      <c r="M514" s="4">
        <v>0.39900000000000002</v>
      </c>
      <c r="N514" s="4">
        <v>0.86</v>
      </c>
      <c r="O514" s="4">
        <v>0.19</v>
      </c>
      <c r="P514" s="4">
        <v>0.38400000000000001</v>
      </c>
      <c r="Q514" s="4">
        <v>0.99</v>
      </c>
      <c r="R514" s="4">
        <v>0.22</v>
      </c>
      <c r="S514" s="4">
        <v>0.48199999999999998</v>
      </c>
      <c r="T514" s="4">
        <v>2.68</v>
      </c>
      <c r="U514" s="4">
        <v>0.27</v>
      </c>
      <c r="V514" s="4">
        <v>0.32900000000000001</v>
      </c>
      <c r="W514" s="4">
        <v>1.45</v>
      </c>
      <c r="X514" s="4">
        <v>0.18</v>
      </c>
      <c r="Y514" s="4">
        <v>0.23699999999999999</v>
      </c>
      <c r="Z514" s="12">
        <f t="shared" si="28"/>
        <v>1.36625</v>
      </c>
      <c r="AA514" s="9">
        <f t="shared" si="29"/>
        <v>0.63202480737931277</v>
      </c>
    </row>
    <row r="515" spans="1:39" x14ac:dyDescent="0.25">
      <c r="A515" s="14" t="s">
        <v>24</v>
      </c>
      <c r="B515" s="4">
        <v>5.2999999999999999E-2</v>
      </c>
      <c r="C515" s="4">
        <v>0.02</v>
      </c>
      <c r="D515" s="4">
        <v>4.02E-2</v>
      </c>
      <c r="E515" s="4">
        <v>4.2000000000000003E-2</v>
      </c>
      <c r="F515" s="4">
        <v>2.9000000000000001E-2</v>
      </c>
      <c r="G515" s="4">
        <v>4.1300000000000003E-2</v>
      </c>
      <c r="H515" s="4" t="s">
        <v>131</v>
      </c>
      <c r="I515" s="4" t="s">
        <v>128</v>
      </c>
      <c r="J515" s="4" t="s">
        <v>128</v>
      </c>
      <c r="K515" s="4">
        <v>3.6999999999999998E-2</v>
      </c>
      <c r="L515" s="4">
        <v>1.0999999999999999E-2</v>
      </c>
      <c r="M515" s="4">
        <v>1.2999999999999999E-2</v>
      </c>
      <c r="N515" s="4" t="s">
        <v>131</v>
      </c>
      <c r="O515" s="4" t="s">
        <v>128</v>
      </c>
      <c r="P515" s="4" t="s">
        <v>128</v>
      </c>
      <c r="Q515" s="4">
        <v>3.4000000000000002E-2</v>
      </c>
      <c r="R515" s="4">
        <v>1.6E-2</v>
      </c>
      <c r="S515" s="4">
        <v>3.3500000000000002E-2</v>
      </c>
      <c r="T515" s="4">
        <v>4.2999999999999997E-2</v>
      </c>
      <c r="U515" s="4">
        <v>2.1999999999999999E-2</v>
      </c>
      <c r="V515" s="4">
        <v>4.2500000000000003E-2</v>
      </c>
      <c r="W515" s="4" t="s">
        <v>131</v>
      </c>
      <c r="X515" s="4" t="s">
        <v>128</v>
      </c>
      <c r="Y515" s="4" t="s">
        <v>128</v>
      </c>
      <c r="Z515" s="12">
        <f t="shared" si="28"/>
        <v>4.1800000000000004E-2</v>
      </c>
      <c r="AA515" s="9">
        <f t="shared" si="29"/>
        <v>7.2594765651525645E-3</v>
      </c>
    </row>
    <row r="516" spans="1:39" x14ac:dyDescent="0.25">
      <c r="A516" s="14" t="s">
        <v>25</v>
      </c>
      <c r="B516" s="4">
        <v>0.11799999999999999</v>
      </c>
      <c r="C516" s="4">
        <v>2.5000000000000001E-2</v>
      </c>
      <c r="D516" s="4">
        <v>4.1200000000000001E-2</v>
      </c>
      <c r="E516" s="4">
        <v>5.7000000000000002E-2</v>
      </c>
      <c r="F516" s="4">
        <v>3.1E-2</v>
      </c>
      <c r="G516" s="4">
        <v>3.9600000000000003E-2</v>
      </c>
      <c r="H516" s="4" t="s">
        <v>131</v>
      </c>
      <c r="I516" s="4" t="s">
        <v>128</v>
      </c>
      <c r="J516" s="4" t="s">
        <v>128</v>
      </c>
      <c r="K516" s="4" t="s">
        <v>131</v>
      </c>
      <c r="L516" s="4" t="s">
        <v>128</v>
      </c>
      <c r="M516" s="4" t="s">
        <v>128</v>
      </c>
      <c r="N516" s="4">
        <v>11.4</v>
      </c>
      <c r="O516" s="4">
        <v>0.52</v>
      </c>
      <c r="P516" s="4">
        <v>3.8699999999999998E-2</v>
      </c>
      <c r="Q516" s="4">
        <v>1.1639999999999999</v>
      </c>
      <c r="R516" s="4">
        <v>7.9000000000000001E-2</v>
      </c>
      <c r="S516" s="4">
        <v>4.8300000000000003E-2</v>
      </c>
      <c r="T516" s="4">
        <v>6.9000000000000006E-2</v>
      </c>
      <c r="U516" s="4">
        <v>2.5000000000000001E-2</v>
      </c>
      <c r="V516" s="4">
        <v>4.5400000000000003E-2</v>
      </c>
      <c r="W516" s="4">
        <v>0.22900000000000001</v>
      </c>
      <c r="X516" s="4">
        <v>2.8000000000000001E-2</v>
      </c>
      <c r="Y516" s="4">
        <v>2.2100000000000002E-2</v>
      </c>
      <c r="Z516" s="12">
        <f t="shared" si="28"/>
        <v>2.1728333333333336</v>
      </c>
      <c r="AA516" s="9">
        <f t="shared" si="29"/>
        <v>4.5400890483190599</v>
      </c>
    </row>
    <row r="517" spans="1:39" x14ac:dyDescent="0.25">
      <c r="A517" s="14" t="s">
        <v>26</v>
      </c>
      <c r="B517" s="4" t="s">
        <v>131</v>
      </c>
      <c r="C517" s="4" t="s">
        <v>128</v>
      </c>
      <c r="D517" s="4" t="s">
        <v>128</v>
      </c>
      <c r="E517" s="4" t="s">
        <v>131</v>
      </c>
      <c r="F517" s="4" t="s">
        <v>128</v>
      </c>
      <c r="G517" s="4" t="s">
        <v>128</v>
      </c>
      <c r="H517" s="4" t="s">
        <v>131</v>
      </c>
      <c r="I517" s="4" t="s">
        <v>128</v>
      </c>
      <c r="J517" s="4" t="s">
        <v>128</v>
      </c>
      <c r="K517" s="4" t="s">
        <v>131</v>
      </c>
      <c r="L517" s="4" t="s">
        <v>128</v>
      </c>
      <c r="M517" s="4" t="s">
        <v>128</v>
      </c>
      <c r="N517" s="4">
        <v>2.15</v>
      </c>
      <c r="O517" s="4">
        <v>0.23</v>
      </c>
      <c r="P517" s="4">
        <v>0.23100000000000001</v>
      </c>
      <c r="Q517" s="4">
        <v>0.32</v>
      </c>
      <c r="R517" s="4">
        <v>0.12</v>
      </c>
      <c r="S517" s="4">
        <v>0.255</v>
      </c>
      <c r="T517" s="4" t="s">
        <v>131</v>
      </c>
      <c r="U517" s="4" t="s">
        <v>128</v>
      </c>
      <c r="V517" s="4" t="s">
        <v>128</v>
      </c>
      <c r="W517" s="4" t="s">
        <v>131</v>
      </c>
      <c r="X517" s="4" t="s">
        <v>128</v>
      </c>
      <c r="Y517" s="4" t="s">
        <v>128</v>
      </c>
      <c r="Z517" s="12">
        <f t="shared" si="28"/>
        <v>1.2349999999999999</v>
      </c>
      <c r="AA517" s="9">
        <f t="shared" si="29"/>
        <v>1.2940054095713822</v>
      </c>
    </row>
    <row r="518" spans="1:39" x14ac:dyDescent="0.25">
      <c r="A518" s="14" t="s">
        <v>27</v>
      </c>
      <c r="B518" s="4" t="s">
        <v>131</v>
      </c>
      <c r="C518" s="4" t="s">
        <v>128</v>
      </c>
      <c r="D518" s="4" t="s">
        <v>128</v>
      </c>
      <c r="E518" s="4">
        <v>6.6</v>
      </c>
      <c r="F518" s="4">
        <v>0.57999999999999996</v>
      </c>
      <c r="G518" s="4">
        <v>0.16400000000000001</v>
      </c>
      <c r="H518" s="4" t="s">
        <v>131</v>
      </c>
      <c r="I518" s="4" t="s">
        <v>128</v>
      </c>
      <c r="J518" s="4" t="s">
        <v>128</v>
      </c>
      <c r="K518" s="4" t="s">
        <v>131</v>
      </c>
      <c r="L518" s="4" t="s">
        <v>128</v>
      </c>
      <c r="M518" s="4" t="s">
        <v>128</v>
      </c>
      <c r="N518" s="4">
        <v>0.20300000000000001</v>
      </c>
      <c r="O518" s="4">
        <v>6.4000000000000001E-2</v>
      </c>
      <c r="P518" s="4">
        <v>0.107</v>
      </c>
      <c r="Q518" s="4">
        <v>0.191</v>
      </c>
      <c r="R518" s="4">
        <v>6.7000000000000004E-2</v>
      </c>
      <c r="S518" s="4">
        <v>0.125</v>
      </c>
      <c r="T518" s="4" t="s">
        <v>131</v>
      </c>
      <c r="U518" s="4" t="s">
        <v>128</v>
      </c>
      <c r="V518" s="4" t="s">
        <v>128</v>
      </c>
      <c r="W518" s="4" t="s">
        <v>131</v>
      </c>
      <c r="X518" s="4" t="s">
        <v>128</v>
      </c>
      <c r="Y518" s="4" t="s">
        <v>128</v>
      </c>
      <c r="Z518" s="12">
        <f t="shared" si="28"/>
        <v>2.3313333333333333</v>
      </c>
      <c r="AA518" s="9">
        <f t="shared" si="29"/>
        <v>3.6967786427284679</v>
      </c>
    </row>
    <row r="519" spans="1:39" x14ac:dyDescent="0.25">
      <c r="A519" s="14" t="s">
        <v>28</v>
      </c>
      <c r="B519" s="4">
        <v>6.7</v>
      </c>
      <c r="C519" s="4">
        <v>0.46</v>
      </c>
      <c r="D519" s="4">
        <v>0.20499999999999999</v>
      </c>
      <c r="E519" s="4" t="s">
        <v>131</v>
      </c>
      <c r="F519" s="4" t="s">
        <v>128</v>
      </c>
      <c r="G519" s="4" t="s">
        <v>128</v>
      </c>
      <c r="H519" s="4" t="s">
        <v>131</v>
      </c>
      <c r="I519" s="4" t="s">
        <v>128</v>
      </c>
      <c r="J519" s="4" t="s">
        <v>128</v>
      </c>
      <c r="K519" s="4" t="s">
        <v>131</v>
      </c>
      <c r="L519" s="4" t="s">
        <v>128</v>
      </c>
      <c r="M519" s="4" t="s">
        <v>128</v>
      </c>
      <c r="N519" s="4">
        <v>0.30299999999999999</v>
      </c>
      <c r="O519" s="4">
        <v>8.8999999999999996E-2</v>
      </c>
      <c r="P519" s="4">
        <v>0.14499999999999999</v>
      </c>
      <c r="Q519" s="4" t="s">
        <v>131</v>
      </c>
      <c r="R519" s="4" t="s">
        <v>128</v>
      </c>
      <c r="S519" s="4" t="s">
        <v>128</v>
      </c>
      <c r="T519" s="4" t="s">
        <v>131</v>
      </c>
      <c r="U519" s="4" t="s">
        <v>128</v>
      </c>
      <c r="V519" s="4" t="s">
        <v>128</v>
      </c>
      <c r="W519" s="4" t="s">
        <v>131</v>
      </c>
      <c r="X519" s="4" t="s">
        <v>128</v>
      </c>
      <c r="Y519" s="4" t="s">
        <v>128</v>
      </c>
      <c r="Z519" s="12">
        <f t="shared" si="28"/>
        <v>3.5015000000000001</v>
      </c>
      <c r="AA519" s="9">
        <f t="shared" si="29"/>
        <v>4.5233620792503446</v>
      </c>
    </row>
    <row r="520" spans="1:39" x14ac:dyDescent="0.25">
      <c r="A520" s="14" t="s">
        <v>29</v>
      </c>
      <c r="B520" s="4" t="s">
        <v>131</v>
      </c>
      <c r="C520" s="4" t="s">
        <v>128</v>
      </c>
      <c r="D520" s="4" t="s">
        <v>128</v>
      </c>
      <c r="E520" s="4" t="s">
        <v>131</v>
      </c>
      <c r="F520" s="4" t="s">
        <v>128</v>
      </c>
      <c r="G520" s="4" t="s">
        <v>128</v>
      </c>
      <c r="H520" s="4" t="s">
        <v>131</v>
      </c>
      <c r="I520" s="4" t="s">
        <v>128</v>
      </c>
      <c r="J520" s="4" t="s">
        <v>128</v>
      </c>
      <c r="K520" s="4" t="s">
        <v>131</v>
      </c>
      <c r="L520" s="4" t="s">
        <v>128</v>
      </c>
      <c r="M520" s="4" t="s">
        <v>128</v>
      </c>
      <c r="N520" s="4" t="s">
        <v>131</v>
      </c>
      <c r="O520" s="4" t="s">
        <v>128</v>
      </c>
      <c r="P520" s="4" t="s">
        <v>128</v>
      </c>
      <c r="Q520" s="4" t="s">
        <v>131</v>
      </c>
      <c r="R520" s="4" t="s">
        <v>128</v>
      </c>
      <c r="S520" s="4" t="s">
        <v>128</v>
      </c>
      <c r="T520" s="4" t="s">
        <v>131</v>
      </c>
      <c r="U520" s="4" t="s">
        <v>128</v>
      </c>
      <c r="V520" s="4" t="s">
        <v>128</v>
      </c>
      <c r="W520" s="4" t="s">
        <v>131</v>
      </c>
      <c r="X520" s="4" t="s">
        <v>128</v>
      </c>
      <c r="Y520" s="4" t="s">
        <v>128</v>
      </c>
      <c r="Z520" s="12" t="s">
        <v>128</v>
      </c>
      <c r="AA520" s="9" t="s">
        <v>128</v>
      </c>
    </row>
    <row r="521" spans="1:39" x14ac:dyDescent="0.25">
      <c r="A521" s="14" t="s">
        <v>30</v>
      </c>
      <c r="B521" s="4" t="s">
        <v>131</v>
      </c>
      <c r="C521" s="4" t="s">
        <v>128</v>
      </c>
      <c r="D521" s="4" t="s">
        <v>128</v>
      </c>
      <c r="E521" s="4">
        <v>0.79</v>
      </c>
      <c r="F521" s="4">
        <v>0.22</v>
      </c>
      <c r="G521" s="4">
        <v>0.24199999999999999</v>
      </c>
      <c r="H521" s="4">
        <v>0.46</v>
      </c>
      <c r="I521" s="4">
        <v>0.12</v>
      </c>
      <c r="J521" s="4">
        <v>0.20799999999999999</v>
      </c>
      <c r="K521" s="4">
        <v>1.54</v>
      </c>
      <c r="L521" s="4">
        <v>0.17</v>
      </c>
      <c r="M521" s="4">
        <v>0.23699999999999999</v>
      </c>
      <c r="N521" s="4">
        <v>0.26200000000000001</v>
      </c>
      <c r="O521" s="4">
        <v>9.6000000000000002E-2</v>
      </c>
      <c r="P521" s="4">
        <v>0.19600000000000001</v>
      </c>
      <c r="Q521" s="4">
        <v>0.46</v>
      </c>
      <c r="R521" s="4">
        <v>0.11</v>
      </c>
      <c r="S521" s="4">
        <v>0.22600000000000001</v>
      </c>
      <c r="T521" s="4">
        <v>0.88</v>
      </c>
      <c r="U521" s="4">
        <v>0.15</v>
      </c>
      <c r="V521" s="4">
        <v>0.216</v>
      </c>
      <c r="W521" s="4" t="s">
        <v>131</v>
      </c>
      <c r="X521" s="4" t="s">
        <v>128</v>
      </c>
      <c r="Y521" s="4" t="s">
        <v>128</v>
      </c>
      <c r="Z521" s="12">
        <f t="shared" si="28"/>
        <v>0.7320000000000001</v>
      </c>
      <c r="AA521" s="9">
        <f t="shared" si="29"/>
        <v>0.45760244754590185</v>
      </c>
    </row>
    <row r="522" spans="1:39" x14ac:dyDescent="0.25">
      <c r="A522" s="14" t="s">
        <v>31</v>
      </c>
      <c r="B522" s="4">
        <v>10.76</v>
      </c>
      <c r="C522" s="4">
        <v>0.5</v>
      </c>
      <c r="D522" s="4">
        <v>0.106</v>
      </c>
      <c r="E522" s="4">
        <v>1.41</v>
      </c>
      <c r="F522" s="4">
        <v>0.19</v>
      </c>
      <c r="G522" s="4">
        <v>0.13700000000000001</v>
      </c>
      <c r="H522" s="4" t="s">
        <v>131</v>
      </c>
      <c r="I522" s="4" t="s">
        <v>128</v>
      </c>
      <c r="J522" s="4" t="s">
        <v>128</v>
      </c>
      <c r="K522" s="4" t="s">
        <v>131</v>
      </c>
      <c r="L522" s="4" t="s">
        <v>128</v>
      </c>
      <c r="M522" s="4" t="s">
        <v>128</v>
      </c>
      <c r="N522" s="4" t="s">
        <v>131</v>
      </c>
      <c r="O522" s="4" t="s">
        <v>128</v>
      </c>
      <c r="P522" s="4" t="s">
        <v>128</v>
      </c>
      <c r="Q522" s="4">
        <v>1.1599999999999999</v>
      </c>
      <c r="R522" s="4">
        <v>0.12</v>
      </c>
      <c r="S522" s="4">
        <v>0.17399999999999999</v>
      </c>
      <c r="T522" s="4" t="s">
        <v>131</v>
      </c>
      <c r="U522" s="4" t="s">
        <v>128</v>
      </c>
      <c r="V522" s="4" t="s">
        <v>128</v>
      </c>
      <c r="W522" s="4" t="s">
        <v>131</v>
      </c>
      <c r="X522" s="4" t="s">
        <v>128</v>
      </c>
      <c r="Y522" s="4" t="s">
        <v>128</v>
      </c>
      <c r="Z522" s="12">
        <f t="shared" si="28"/>
        <v>4.4433333333333334</v>
      </c>
      <c r="AA522" s="9">
        <f t="shared" si="29"/>
        <v>5.4718217563562259</v>
      </c>
    </row>
    <row r="523" spans="1:39" x14ac:dyDescent="0.25">
      <c r="A523" s="14" t="s">
        <v>32</v>
      </c>
      <c r="B523" s="4">
        <v>8.4000000000000005E-2</v>
      </c>
      <c r="C523" s="4">
        <v>3.6999999999999998E-2</v>
      </c>
      <c r="D523" s="4">
        <v>7.6799999999999993E-2</v>
      </c>
      <c r="E523" s="4">
        <v>5.7000000000000002E-2</v>
      </c>
      <c r="F523" s="4">
        <v>0.04</v>
      </c>
      <c r="G523" s="4">
        <v>4.8300000000000003E-2</v>
      </c>
      <c r="H523" s="4" t="s">
        <v>131</v>
      </c>
      <c r="I523" s="4" t="s">
        <v>128</v>
      </c>
      <c r="J523" s="4" t="s">
        <v>128</v>
      </c>
      <c r="K523" s="4" t="s">
        <v>131</v>
      </c>
      <c r="L523" s="4" t="s">
        <v>128</v>
      </c>
      <c r="M523" s="4" t="s">
        <v>128</v>
      </c>
      <c r="N523" s="4">
        <v>1.1100000000000001</v>
      </c>
      <c r="O523" s="4">
        <v>0.12</v>
      </c>
      <c r="P523" s="4">
        <v>9.4899999999999998E-2</v>
      </c>
      <c r="Q523" s="4">
        <v>1.17</v>
      </c>
      <c r="R523" s="4">
        <v>0.12</v>
      </c>
      <c r="S523" s="4">
        <v>0.106</v>
      </c>
      <c r="T523" s="4" t="s">
        <v>131</v>
      </c>
      <c r="U523" s="4" t="s">
        <v>128</v>
      </c>
      <c r="V523" s="4" t="s">
        <v>128</v>
      </c>
      <c r="W523" s="4" t="s">
        <v>131</v>
      </c>
      <c r="X523" s="4" t="s">
        <v>128</v>
      </c>
      <c r="Y523" s="4" t="s">
        <v>128</v>
      </c>
      <c r="Z523" s="12">
        <f t="shared" si="28"/>
        <v>0.60525000000000007</v>
      </c>
      <c r="AA523" s="9">
        <f t="shared" si="29"/>
        <v>0.6180600698961225</v>
      </c>
    </row>
    <row r="524" spans="1:39" ht="13.8" thickBot="1" x14ac:dyDescent="0.3">
      <c r="A524" s="15" t="s">
        <v>33</v>
      </c>
      <c r="B524" s="5" t="s">
        <v>131</v>
      </c>
      <c r="C524" s="5" t="s">
        <v>128</v>
      </c>
      <c r="D524" s="5" t="s">
        <v>128</v>
      </c>
      <c r="E524" s="5" t="s">
        <v>131</v>
      </c>
      <c r="F524" s="5" t="s">
        <v>128</v>
      </c>
      <c r="G524" s="5" t="s">
        <v>128</v>
      </c>
      <c r="H524" s="5">
        <v>0.126</v>
      </c>
      <c r="I524" s="5">
        <v>3.4000000000000002E-2</v>
      </c>
      <c r="J524" s="5">
        <v>4.2500000000000003E-2</v>
      </c>
      <c r="K524" s="5" t="s">
        <v>131</v>
      </c>
      <c r="L524" s="5" t="s">
        <v>128</v>
      </c>
      <c r="M524" s="5" t="s">
        <v>128</v>
      </c>
      <c r="N524" s="5" t="s">
        <v>131</v>
      </c>
      <c r="O524" s="5" t="s">
        <v>128</v>
      </c>
      <c r="P524" s="5" t="s">
        <v>128</v>
      </c>
      <c r="Q524" s="5" t="s">
        <v>131</v>
      </c>
      <c r="R524" s="5" t="s">
        <v>128</v>
      </c>
      <c r="S524" s="5" t="s">
        <v>128</v>
      </c>
      <c r="T524" s="5">
        <v>0.152</v>
      </c>
      <c r="U524" s="5">
        <v>0.04</v>
      </c>
      <c r="V524" s="5">
        <v>5.1999999999999998E-2</v>
      </c>
      <c r="W524" s="5" t="s">
        <v>131</v>
      </c>
      <c r="X524" s="5" t="s">
        <v>128</v>
      </c>
      <c r="Y524" s="5" t="s">
        <v>128</v>
      </c>
      <c r="Z524" s="13">
        <f t="shared" si="28"/>
        <v>0.13900000000000001</v>
      </c>
      <c r="AA524" s="10">
        <f t="shared" si="29"/>
        <v>1.8384776310850233E-2</v>
      </c>
    </row>
    <row r="525" spans="1:39" ht="13.8" thickBot="1" x14ac:dyDescent="0.3"/>
    <row r="526" spans="1:39" x14ac:dyDescent="0.25">
      <c r="A526" s="11"/>
      <c r="B526" s="3" t="s">
        <v>106</v>
      </c>
      <c r="C526" s="3" t="s">
        <v>0</v>
      </c>
      <c r="D526" s="3" t="s">
        <v>129</v>
      </c>
      <c r="E526" s="3" t="s">
        <v>107</v>
      </c>
      <c r="F526" s="3" t="s">
        <v>0</v>
      </c>
      <c r="G526" s="3" t="s">
        <v>129</v>
      </c>
      <c r="H526" s="3" t="s">
        <v>108</v>
      </c>
      <c r="I526" s="3" t="s">
        <v>0</v>
      </c>
      <c r="J526" s="3" t="s">
        <v>129</v>
      </c>
      <c r="K526" s="3" t="s">
        <v>109</v>
      </c>
      <c r="L526" s="3" t="s">
        <v>0</v>
      </c>
      <c r="M526" s="3" t="s">
        <v>129</v>
      </c>
      <c r="N526" s="3" t="s">
        <v>110</v>
      </c>
      <c r="O526" s="3" t="s">
        <v>0</v>
      </c>
      <c r="P526" s="3" t="s">
        <v>129</v>
      </c>
      <c r="Q526" s="3" t="s">
        <v>111</v>
      </c>
      <c r="R526" s="3" t="s">
        <v>0</v>
      </c>
      <c r="S526" s="3" t="s">
        <v>129</v>
      </c>
      <c r="T526" s="3" t="s">
        <v>112</v>
      </c>
      <c r="U526" s="3" t="s">
        <v>0</v>
      </c>
      <c r="V526" s="3" t="s">
        <v>129</v>
      </c>
      <c r="W526" s="3" t="s">
        <v>113</v>
      </c>
      <c r="X526" s="3" t="s">
        <v>0</v>
      </c>
      <c r="Y526" s="3" t="s">
        <v>129</v>
      </c>
      <c r="Z526" s="3" t="s">
        <v>114</v>
      </c>
      <c r="AA526" s="3" t="s">
        <v>0</v>
      </c>
      <c r="AB526" s="3" t="s">
        <v>129</v>
      </c>
      <c r="AC526" s="3" t="s">
        <v>115</v>
      </c>
      <c r="AD526" s="3" t="s">
        <v>0</v>
      </c>
      <c r="AE526" s="3" t="s">
        <v>129</v>
      </c>
      <c r="AF526" s="3" t="s">
        <v>116</v>
      </c>
      <c r="AG526" s="3" t="s">
        <v>0</v>
      </c>
      <c r="AH526" s="3" t="s">
        <v>129</v>
      </c>
      <c r="AI526" s="3" t="s">
        <v>117</v>
      </c>
      <c r="AJ526" s="3" t="s">
        <v>0</v>
      </c>
      <c r="AK526" s="3" t="s">
        <v>129</v>
      </c>
      <c r="AL526" s="11" t="s">
        <v>132</v>
      </c>
      <c r="AM526" s="8" t="s">
        <v>133</v>
      </c>
    </row>
    <row r="527" spans="1:39" x14ac:dyDescent="0.25">
      <c r="A527" s="14" t="s">
        <v>1</v>
      </c>
      <c r="B527" s="4">
        <v>61.5</v>
      </c>
      <c r="C527" s="4">
        <v>6.61</v>
      </c>
      <c r="D527" s="4">
        <v>0.46600000000000003</v>
      </c>
      <c r="E527" s="4">
        <v>145.21</v>
      </c>
      <c r="F527" s="4">
        <v>15.73</v>
      </c>
      <c r="G527" s="4">
        <v>0.437</v>
      </c>
      <c r="H527" s="4">
        <v>163.07</v>
      </c>
      <c r="I527" s="4">
        <v>17.89</v>
      </c>
      <c r="J527" s="4">
        <v>0.309</v>
      </c>
      <c r="K527" s="4">
        <v>167.88</v>
      </c>
      <c r="L527" s="4">
        <v>18.72</v>
      </c>
      <c r="M527" s="4">
        <v>0.37</v>
      </c>
      <c r="N527" s="4">
        <v>161.99</v>
      </c>
      <c r="O527" s="4">
        <v>18.41</v>
      </c>
      <c r="P527" s="4">
        <v>0.33800000000000002</v>
      </c>
      <c r="Q527" s="4">
        <v>222.21</v>
      </c>
      <c r="R527" s="4">
        <v>25.68</v>
      </c>
      <c r="S527" s="4">
        <v>0.495</v>
      </c>
      <c r="T527" s="4">
        <v>213.38</v>
      </c>
      <c r="U527" s="4">
        <v>25.11</v>
      </c>
      <c r="V527" s="4">
        <v>0.45900000000000002</v>
      </c>
      <c r="W527" s="4">
        <v>208.52</v>
      </c>
      <c r="X527" s="4">
        <v>25.01</v>
      </c>
      <c r="Y527" s="4">
        <v>0.30599999999999999</v>
      </c>
      <c r="Z527" s="4">
        <v>201.87</v>
      </c>
      <c r="AA527" s="4">
        <v>24.72</v>
      </c>
      <c r="AB527" s="4">
        <v>0.47099999999999997</v>
      </c>
      <c r="AC527" s="4">
        <v>267.73</v>
      </c>
      <c r="AD527" s="4">
        <v>33.44</v>
      </c>
      <c r="AE527" s="4">
        <v>0.377</v>
      </c>
      <c r="AF527" s="4">
        <v>237.62</v>
      </c>
      <c r="AG527" s="4">
        <v>30.29</v>
      </c>
      <c r="AH527" s="4">
        <v>0.33500000000000002</v>
      </c>
      <c r="AI527" s="4">
        <v>195.1</v>
      </c>
      <c r="AJ527" s="4">
        <v>25.41</v>
      </c>
      <c r="AK527" s="4">
        <v>0.29899999999999999</v>
      </c>
      <c r="AL527" s="12">
        <f>AVERAGE(B527,E527,H527,K527,N527,Q527,T527,W527,Z527,AC527,AF527,AI527)</f>
        <v>187.17333333333332</v>
      </c>
      <c r="AM527" s="9">
        <f>STDEV(B527,E527,H527,K527,N527,Q527,T527,W527,Z527,AC527,AF527,AI527)</f>
        <v>52.936682647262408</v>
      </c>
    </row>
    <row r="528" spans="1:39" x14ac:dyDescent="0.25">
      <c r="A528" s="14" t="s">
        <v>2</v>
      </c>
      <c r="B528" s="4">
        <v>311.87</v>
      </c>
      <c r="C528" s="4">
        <v>68.94</v>
      </c>
      <c r="D528" s="4">
        <v>0.93400000000000005</v>
      </c>
      <c r="E528" s="4">
        <v>586.67999999999995</v>
      </c>
      <c r="F528" s="4">
        <v>131.91</v>
      </c>
      <c r="G528" s="4">
        <v>0.79</v>
      </c>
      <c r="H528" s="4">
        <v>562.99</v>
      </c>
      <c r="I528" s="4">
        <v>128.93</v>
      </c>
      <c r="J528" s="4">
        <v>0.61699999999999999</v>
      </c>
      <c r="K528" s="4">
        <v>549.04999999999995</v>
      </c>
      <c r="L528" s="4">
        <v>128.22999999999999</v>
      </c>
      <c r="M528" s="4">
        <v>0.64900000000000002</v>
      </c>
      <c r="N528" s="4">
        <v>619.86</v>
      </c>
      <c r="O528" s="4">
        <v>147.80000000000001</v>
      </c>
      <c r="P528" s="4">
        <v>0.63700000000000001</v>
      </c>
      <c r="Q528" s="4">
        <v>739.33</v>
      </c>
      <c r="R528" s="4">
        <v>180.11</v>
      </c>
      <c r="S528" s="4">
        <v>0.99199999999999999</v>
      </c>
      <c r="T528" s="4">
        <v>753.41</v>
      </c>
      <c r="U528" s="4">
        <v>187.66</v>
      </c>
      <c r="V528" s="4">
        <v>0.84899999999999998</v>
      </c>
      <c r="W528" s="4">
        <v>696.3</v>
      </c>
      <c r="X528" s="4">
        <v>177.44</v>
      </c>
      <c r="Y528" s="4">
        <v>0.56599999999999995</v>
      </c>
      <c r="Z528" s="4">
        <v>681.28</v>
      </c>
      <c r="AA528" s="4">
        <v>177.73</v>
      </c>
      <c r="AB528" s="4">
        <v>0.85299999999999998</v>
      </c>
      <c r="AC528" s="4">
        <v>826.96</v>
      </c>
      <c r="AD528" s="4">
        <v>220.92</v>
      </c>
      <c r="AE528" s="4">
        <v>0.88500000000000001</v>
      </c>
      <c r="AF528" s="4">
        <v>791.57</v>
      </c>
      <c r="AG528" s="4">
        <v>216.62</v>
      </c>
      <c r="AH528" s="4">
        <v>0.58399999999999996</v>
      </c>
      <c r="AI528" s="4">
        <v>676.86</v>
      </c>
      <c r="AJ528" s="4">
        <v>189.8</v>
      </c>
      <c r="AK528" s="4">
        <v>0.56899999999999995</v>
      </c>
      <c r="AL528" s="12">
        <f t="shared" ref="AL528:AL559" si="30">AVERAGE(B528,E528,H528,K528,N528,Q528,T528,W528,Z528,AC528,AF528,AI528)</f>
        <v>649.67999999999995</v>
      </c>
      <c r="AM528" s="9">
        <f t="shared" ref="AM528:AM559" si="31">STDEV(B528,E528,H528,K528,N528,Q528,T528,W528,Z528,AC528,AF528,AI528)</f>
        <v>138.46040595846142</v>
      </c>
    </row>
    <row r="529" spans="1:39" x14ac:dyDescent="0.25">
      <c r="A529" s="14" t="s">
        <v>3</v>
      </c>
      <c r="B529" s="4">
        <v>6583.38</v>
      </c>
      <c r="C529" s="4">
        <v>1061.04</v>
      </c>
      <c r="D529" s="4">
        <v>278.04000000000002</v>
      </c>
      <c r="E529" s="4">
        <v>989.03</v>
      </c>
      <c r="F529" s="4">
        <v>201.78</v>
      </c>
      <c r="G529" s="4">
        <v>272.99</v>
      </c>
      <c r="H529" s="4">
        <v>1578.73</v>
      </c>
      <c r="I529" s="4">
        <v>271.92</v>
      </c>
      <c r="J529" s="4">
        <v>188.79</v>
      </c>
      <c r="K529" s="4">
        <v>1689.62</v>
      </c>
      <c r="L529" s="4">
        <v>295.08999999999997</v>
      </c>
      <c r="M529" s="4">
        <v>199.38</v>
      </c>
      <c r="N529" s="4">
        <v>7394.23</v>
      </c>
      <c r="O529" s="4">
        <v>1270.02</v>
      </c>
      <c r="P529" s="4">
        <v>182.8</v>
      </c>
      <c r="Q529" s="4">
        <v>5196.6400000000003</v>
      </c>
      <c r="R529" s="4">
        <v>916.24</v>
      </c>
      <c r="S529" s="4">
        <v>286.95999999999998</v>
      </c>
      <c r="T529" s="4">
        <v>2739.34</v>
      </c>
      <c r="U529" s="4">
        <v>498.75</v>
      </c>
      <c r="V529" s="4">
        <v>254.28</v>
      </c>
      <c r="W529" s="4">
        <v>2035.34</v>
      </c>
      <c r="X529" s="4">
        <v>376.58</v>
      </c>
      <c r="Y529" s="4">
        <v>171.68</v>
      </c>
      <c r="Z529" s="4">
        <v>1112.32</v>
      </c>
      <c r="AA529" s="4">
        <v>234.48</v>
      </c>
      <c r="AB529" s="4">
        <v>263.23</v>
      </c>
      <c r="AC529" s="4">
        <v>8077.77</v>
      </c>
      <c r="AD529" s="4">
        <v>1536.96</v>
      </c>
      <c r="AE529" s="4">
        <v>269.02999999999997</v>
      </c>
      <c r="AF529" s="4">
        <v>1101.44</v>
      </c>
      <c r="AG529" s="4">
        <v>225.03</v>
      </c>
      <c r="AH529" s="4">
        <v>173.09</v>
      </c>
      <c r="AI529" s="4">
        <v>873.08</v>
      </c>
      <c r="AJ529" s="4">
        <v>186.72</v>
      </c>
      <c r="AK529" s="4">
        <v>169.93</v>
      </c>
      <c r="AL529" s="12">
        <f t="shared" si="30"/>
        <v>3280.91</v>
      </c>
      <c r="AM529" s="9">
        <f t="shared" si="31"/>
        <v>2735.0119068113768</v>
      </c>
    </row>
    <row r="530" spans="1:39" x14ac:dyDescent="0.25">
      <c r="A530" s="14" t="s">
        <v>4</v>
      </c>
      <c r="B530" s="4" t="s">
        <v>131</v>
      </c>
      <c r="C530" s="4" t="s">
        <v>128</v>
      </c>
      <c r="D530" s="4" t="s">
        <v>128</v>
      </c>
      <c r="E530" s="4" t="s">
        <v>131</v>
      </c>
      <c r="F530" s="4">
        <v>0.56000000000000005</v>
      </c>
      <c r="G530" s="4">
        <v>1.2</v>
      </c>
      <c r="H530" s="4" t="s">
        <v>131</v>
      </c>
      <c r="I530" s="4" t="s">
        <v>128</v>
      </c>
      <c r="J530" s="4" t="s">
        <v>128</v>
      </c>
      <c r="K530" s="4" t="s">
        <v>131</v>
      </c>
      <c r="L530" s="4" t="s">
        <v>128</v>
      </c>
      <c r="M530" s="4" t="s">
        <v>128</v>
      </c>
      <c r="N530" s="4">
        <v>1.32</v>
      </c>
      <c r="O530" s="4">
        <v>0.56000000000000005</v>
      </c>
      <c r="P530" s="4">
        <v>0.88200000000000001</v>
      </c>
      <c r="Q530" s="4" t="s">
        <v>131</v>
      </c>
      <c r="R530" s="4" t="s">
        <v>128</v>
      </c>
      <c r="S530" s="4" t="s">
        <v>128</v>
      </c>
      <c r="T530" s="4">
        <v>1.36</v>
      </c>
      <c r="U530" s="4">
        <v>0.63</v>
      </c>
      <c r="V530" s="4">
        <v>1.27</v>
      </c>
      <c r="W530" s="4">
        <v>1.35</v>
      </c>
      <c r="X530" s="4">
        <v>0.51</v>
      </c>
      <c r="Y530" s="4">
        <v>0.83599999999999997</v>
      </c>
      <c r="Z530" s="4" t="s">
        <v>131</v>
      </c>
      <c r="AA530" s="4" t="s">
        <v>128</v>
      </c>
      <c r="AB530" s="4" t="s">
        <v>128</v>
      </c>
      <c r="AC530" s="4" t="s">
        <v>131</v>
      </c>
      <c r="AD530" s="4" t="s">
        <v>128</v>
      </c>
      <c r="AE530" s="4" t="s">
        <v>128</v>
      </c>
      <c r="AF530" s="4">
        <v>0.93</v>
      </c>
      <c r="AG530" s="4">
        <v>0.46</v>
      </c>
      <c r="AH530" s="4">
        <v>0.88800000000000001</v>
      </c>
      <c r="AI530" s="4" t="s">
        <v>131</v>
      </c>
      <c r="AJ530" s="4" t="s">
        <v>128</v>
      </c>
      <c r="AK530" s="4" t="s">
        <v>128</v>
      </c>
      <c r="AL530" s="12">
        <f t="shared" si="30"/>
        <v>1.24</v>
      </c>
      <c r="AM530" s="9">
        <f t="shared" si="31"/>
        <v>0.20736441353327756</v>
      </c>
    </row>
    <row r="531" spans="1:39" x14ac:dyDescent="0.25">
      <c r="A531" s="14" t="s">
        <v>5</v>
      </c>
      <c r="B531" s="4">
        <v>300.33</v>
      </c>
      <c r="C531" s="4">
        <v>52.86</v>
      </c>
      <c r="D531" s="4">
        <v>3.33</v>
      </c>
      <c r="E531" s="4">
        <v>369.81</v>
      </c>
      <c r="F531" s="4">
        <v>66.010000000000005</v>
      </c>
      <c r="G531" s="4">
        <v>3.42</v>
      </c>
      <c r="H531" s="4">
        <v>415.11</v>
      </c>
      <c r="I531" s="4">
        <v>75.02</v>
      </c>
      <c r="J531" s="4">
        <v>2.74</v>
      </c>
      <c r="K531" s="4">
        <v>347.1</v>
      </c>
      <c r="L531" s="4">
        <v>63.93</v>
      </c>
      <c r="M531" s="4">
        <v>2.73</v>
      </c>
      <c r="N531" s="4">
        <v>221.99</v>
      </c>
      <c r="O531" s="4">
        <v>42.11</v>
      </c>
      <c r="P531" s="4">
        <v>3.02</v>
      </c>
      <c r="Q531" s="4">
        <v>433.86</v>
      </c>
      <c r="R531" s="4">
        <v>83.36</v>
      </c>
      <c r="S531" s="4">
        <v>4.2</v>
      </c>
      <c r="T531" s="4">
        <v>346.54</v>
      </c>
      <c r="U531" s="4">
        <v>67.94</v>
      </c>
      <c r="V531" s="4">
        <v>3.75</v>
      </c>
      <c r="W531" s="4">
        <v>396.73</v>
      </c>
      <c r="X531" s="4">
        <v>79.290000000000006</v>
      </c>
      <c r="Y531" s="4">
        <v>2.77</v>
      </c>
      <c r="Z531" s="4">
        <v>492.47</v>
      </c>
      <c r="AA531" s="4">
        <v>100.8</v>
      </c>
      <c r="AB531" s="4">
        <v>3.67</v>
      </c>
      <c r="AC531" s="4">
        <v>518.14</v>
      </c>
      <c r="AD531" s="4">
        <v>108.35</v>
      </c>
      <c r="AE531" s="4">
        <v>1.44</v>
      </c>
      <c r="AF531" s="4">
        <v>522.1</v>
      </c>
      <c r="AG531" s="4">
        <v>111.6</v>
      </c>
      <c r="AH531" s="4">
        <v>2.8</v>
      </c>
      <c r="AI531" s="4">
        <v>556.97</v>
      </c>
      <c r="AJ531" s="4">
        <v>121.85</v>
      </c>
      <c r="AK531" s="4">
        <v>2.68</v>
      </c>
      <c r="AL531" s="12">
        <f t="shared" si="30"/>
        <v>410.0958333333333</v>
      </c>
      <c r="AM531" s="9">
        <f t="shared" si="31"/>
        <v>100.18511615625576</v>
      </c>
    </row>
    <row r="532" spans="1:39" x14ac:dyDescent="0.25">
      <c r="A532" s="14" t="s">
        <v>6</v>
      </c>
      <c r="B532" s="4">
        <v>1190.46</v>
      </c>
      <c r="C532" s="4">
        <v>132.21</v>
      </c>
      <c r="D532" s="4">
        <v>0.313</v>
      </c>
      <c r="E532" s="4">
        <v>2448.2199999999998</v>
      </c>
      <c r="F532" s="4">
        <v>275.70999999999998</v>
      </c>
      <c r="G532" s="4">
        <v>0.29099999999999998</v>
      </c>
      <c r="H532" s="4">
        <v>2188.8000000000002</v>
      </c>
      <c r="I532" s="4">
        <v>250.27</v>
      </c>
      <c r="J532" s="4">
        <v>0.25600000000000001</v>
      </c>
      <c r="K532" s="4">
        <v>2126.09</v>
      </c>
      <c r="L532" s="4">
        <v>247.11</v>
      </c>
      <c r="M532" s="4">
        <v>0.255</v>
      </c>
      <c r="N532" s="4">
        <v>1361.15</v>
      </c>
      <c r="O532" s="4">
        <v>161.01</v>
      </c>
      <c r="P532" s="4">
        <v>0.22</v>
      </c>
      <c r="Q532" s="4">
        <v>1943.66</v>
      </c>
      <c r="R532" s="4">
        <v>234.12</v>
      </c>
      <c r="S532" s="4">
        <v>0.34</v>
      </c>
      <c r="T532" s="4">
        <v>1889.71</v>
      </c>
      <c r="U532" s="4">
        <v>231.95</v>
      </c>
      <c r="V532" s="4">
        <v>0.29599999999999999</v>
      </c>
      <c r="W532" s="4">
        <v>1947.94</v>
      </c>
      <c r="X532" s="4">
        <v>243.82</v>
      </c>
      <c r="Y532" s="4">
        <v>0.217</v>
      </c>
      <c r="Z532" s="4">
        <v>1949.34</v>
      </c>
      <c r="AA532" s="4">
        <v>248.97</v>
      </c>
      <c r="AB532" s="4">
        <v>0.32900000000000001</v>
      </c>
      <c r="AC532" s="4">
        <v>1796.21</v>
      </c>
      <c r="AD532" s="4">
        <v>234.17</v>
      </c>
      <c r="AE532" s="4">
        <v>0.35199999999999998</v>
      </c>
      <c r="AF532" s="4">
        <v>1750.73</v>
      </c>
      <c r="AG532" s="4">
        <v>233.05</v>
      </c>
      <c r="AH532" s="4">
        <v>0.23200000000000001</v>
      </c>
      <c r="AI532" s="4">
        <v>1657.68</v>
      </c>
      <c r="AJ532" s="4">
        <v>225.39</v>
      </c>
      <c r="AK532" s="4">
        <v>0.221</v>
      </c>
      <c r="AL532" s="12">
        <f t="shared" si="30"/>
        <v>1854.1658333333332</v>
      </c>
      <c r="AM532" s="9">
        <f t="shared" si="31"/>
        <v>344.06421426182499</v>
      </c>
    </row>
    <row r="533" spans="1:39" x14ac:dyDescent="0.25">
      <c r="A533" s="14" t="s">
        <v>7</v>
      </c>
      <c r="B533" s="4">
        <v>13.65</v>
      </c>
      <c r="C533" s="4">
        <v>3.4</v>
      </c>
      <c r="D533" s="4">
        <v>6.14</v>
      </c>
      <c r="E533" s="4">
        <v>8.8000000000000007</v>
      </c>
      <c r="F533" s="4">
        <v>2.76</v>
      </c>
      <c r="G533" s="4">
        <v>5.19</v>
      </c>
      <c r="H533" s="4">
        <v>15.61</v>
      </c>
      <c r="I533" s="4">
        <v>2.78</v>
      </c>
      <c r="J533" s="4">
        <v>3.78</v>
      </c>
      <c r="K533" s="4">
        <v>14.04</v>
      </c>
      <c r="L533" s="4">
        <v>2.75</v>
      </c>
      <c r="M533" s="4">
        <v>4.4000000000000004</v>
      </c>
      <c r="N533" s="4">
        <v>37.22</v>
      </c>
      <c r="O533" s="4">
        <v>6.02</v>
      </c>
      <c r="P533" s="4">
        <v>4.1900000000000004</v>
      </c>
      <c r="Q533" s="4" t="s">
        <v>131</v>
      </c>
      <c r="R533" s="4" t="s">
        <v>128</v>
      </c>
      <c r="S533" s="4" t="s">
        <v>128</v>
      </c>
      <c r="T533" s="4">
        <v>10.11</v>
      </c>
      <c r="U533" s="4">
        <v>2.9</v>
      </c>
      <c r="V533" s="4">
        <v>5.9</v>
      </c>
      <c r="W533" s="4">
        <v>14.18</v>
      </c>
      <c r="X533" s="4">
        <v>2.71</v>
      </c>
      <c r="Y533" s="4">
        <v>3.71</v>
      </c>
      <c r="Z533" s="4">
        <v>13.49</v>
      </c>
      <c r="AA533" s="4">
        <v>3.39</v>
      </c>
      <c r="AB533" s="4">
        <v>5.84</v>
      </c>
      <c r="AC533" s="4">
        <v>18.8</v>
      </c>
      <c r="AD533" s="4">
        <v>3.98</v>
      </c>
      <c r="AE533" s="4">
        <v>6</v>
      </c>
      <c r="AF533" s="4">
        <v>11.27</v>
      </c>
      <c r="AG533" s="4">
        <v>2.5</v>
      </c>
      <c r="AH533" s="4">
        <v>3.9</v>
      </c>
      <c r="AI533" s="4">
        <v>12.61</v>
      </c>
      <c r="AJ533" s="4">
        <v>2.78</v>
      </c>
      <c r="AK533" s="4">
        <v>4.12</v>
      </c>
      <c r="AL533" s="12">
        <f t="shared" si="30"/>
        <v>15.434545454545452</v>
      </c>
      <c r="AM533" s="9">
        <f t="shared" si="31"/>
        <v>7.7080287540153467</v>
      </c>
    </row>
    <row r="534" spans="1:39" x14ac:dyDescent="0.25">
      <c r="A534" s="14" t="s">
        <v>8</v>
      </c>
      <c r="B534" s="4">
        <v>588.41</v>
      </c>
      <c r="C534" s="4">
        <v>68.87</v>
      </c>
      <c r="D534" s="4">
        <v>1.39</v>
      </c>
      <c r="E534" s="4">
        <v>589.65</v>
      </c>
      <c r="F534" s="4">
        <v>69.98</v>
      </c>
      <c r="G534" s="4">
        <v>1.2</v>
      </c>
      <c r="H534" s="4">
        <v>575.41</v>
      </c>
      <c r="I534" s="4">
        <v>69.319999999999993</v>
      </c>
      <c r="J534" s="4">
        <v>1.0900000000000001</v>
      </c>
      <c r="K534" s="4">
        <v>597.25</v>
      </c>
      <c r="L534" s="4">
        <v>73.13</v>
      </c>
      <c r="M534" s="4">
        <v>0.92700000000000005</v>
      </c>
      <c r="N534" s="4">
        <v>666.18</v>
      </c>
      <c r="O534" s="4">
        <v>83.02</v>
      </c>
      <c r="P534" s="4">
        <v>0.873</v>
      </c>
      <c r="Q534" s="4">
        <v>551.53</v>
      </c>
      <c r="R534" s="4">
        <v>69.989999999999995</v>
      </c>
      <c r="S534" s="4">
        <v>1.39</v>
      </c>
      <c r="T534" s="4">
        <v>543.4</v>
      </c>
      <c r="U534" s="4">
        <v>70.260000000000005</v>
      </c>
      <c r="V534" s="4">
        <v>1.21</v>
      </c>
      <c r="W534" s="4">
        <v>555.75</v>
      </c>
      <c r="X534" s="4">
        <v>73.260000000000005</v>
      </c>
      <c r="Y534" s="4">
        <v>0.80600000000000005</v>
      </c>
      <c r="Z534" s="4">
        <v>542.73</v>
      </c>
      <c r="AA534" s="4">
        <v>73.02</v>
      </c>
      <c r="AB534" s="4">
        <v>1.21</v>
      </c>
      <c r="AC534" s="4">
        <v>499.53</v>
      </c>
      <c r="AD534" s="4">
        <v>68.59</v>
      </c>
      <c r="AE534" s="4">
        <v>1.22</v>
      </c>
      <c r="AF534" s="4">
        <v>502.68</v>
      </c>
      <c r="AG534" s="4">
        <v>70.459999999999994</v>
      </c>
      <c r="AH534" s="4">
        <v>0.81299999999999994</v>
      </c>
      <c r="AI534" s="4">
        <v>544.45000000000005</v>
      </c>
      <c r="AJ534" s="4">
        <v>77.94</v>
      </c>
      <c r="AK534" s="4">
        <v>0.79</v>
      </c>
      <c r="AL534" s="12">
        <f t="shared" si="30"/>
        <v>563.08083333333332</v>
      </c>
      <c r="AM534" s="9">
        <f t="shared" si="31"/>
        <v>45.044621605759545</v>
      </c>
    </row>
    <row r="535" spans="1:39" x14ac:dyDescent="0.25">
      <c r="A535" s="14" t="s">
        <v>9</v>
      </c>
      <c r="B535" s="4">
        <v>97.94</v>
      </c>
      <c r="C535" s="4">
        <v>13.7</v>
      </c>
      <c r="D535" s="4">
        <v>0.14299999999999999</v>
      </c>
      <c r="E535" s="4">
        <v>0.94</v>
      </c>
      <c r="F535" s="4">
        <v>0.19</v>
      </c>
      <c r="G535" s="4">
        <v>0.155</v>
      </c>
      <c r="H535" s="4">
        <v>0.71</v>
      </c>
      <c r="I535" s="4">
        <v>0.13</v>
      </c>
      <c r="J535" s="4">
        <v>7.1800000000000003E-2</v>
      </c>
      <c r="K535" s="4">
        <v>0.72</v>
      </c>
      <c r="L535" s="4">
        <v>0.14000000000000001</v>
      </c>
      <c r="M535" s="4">
        <v>0.16</v>
      </c>
      <c r="N535" s="4">
        <v>2.35</v>
      </c>
      <c r="O535" s="4">
        <v>0.4</v>
      </c>
      <c r="P535" s="4">
        <v>9.5899999999999999E-2</v>
      </c>
      <c r="Q535" s="4">
        <v>1.96</v>
      </c>
      <c r="R535" s="4">
        <v>0.34</v>
      </c>
      <c r="S535" s="4">
        <v>0.122</v>
      </c>
      <c r="T535" s="4">
        <v>1.7</v>
      </c>
      <c r="U535" s="4">
        <v>0.28999999999999998</v>
      </c>
      <c r="V535" s="4">
        <v>0</v>
      </c>
      <c r="W535" s="4">
        <v>1.6</v>
      </c>
      <c r="X535" s="4">
        <v>0.27</v>
      </c>
      <c r="Y535" s="4">
        <v>0.11899999999999999</v>
      </c>
      <c r="Z535" s="4">
        <v>1.57</v>
      </c>
      <c r="AA535" s="4">
        <v>0.28999999999999998</v>
      </c>
      <c r="AB535" s="4">
        <v>9.0700000000000003E-2</v>
      </c>
      <c r="AC535" s="4">
        <v>4.9400000000000004</v>
      </c>
      <c r="AD535" s="4">
        <v>0.84</v>
      </c>
      <c r="AE535" s="4">
        <v>0</v>
      </c>
      <c r="AF535" s="4">
        <v>3.19</v>
      </c>
      <c r="AG535" s="4">
        <v>0.55000000000000004</v>
      </c>
      <c r="AH535" s="4">
        <v>6.4399999999999999E-2</v>
      </c>
      <c r="AI535" s="4">
        <v>2.76</v>
      </c>
      <c r="AJ535" s="4">
        <v>0.49</v>
      </c>
      <c r="AK535" s="4">
        <v>9.3899999999999997E-2</v>
      </c>
      <c r="AL535" s="12">
        <f t="shared" si="30"/>
        <v>10.031666666666665</v>
      </c>
      <c r="AM535" s="9">
        <f t="shared" si="31"/>
        <v>27.709555238494019</v>
      </c>
    </row>
    <row r="536" spans="1:39" x14ac:dyDescent="0.25">
      <c r="A536" s="14" t="s">
        <v>10</v>
      </c>
      <c r="B536" s="4">
        <v>1464.58</v>
      </c>
      <c r="C536" s="4">
        <v>201.41</v>
      </c>
      <c r="D536" s="4">
        <v>0.94599999999999995</v>
      </c>
      <c r="E536" s="4">
        <v>1028.5899999999999</v>
      </c>
      <c r="F536" s="4">
        <v>143.62</v>
      </c>
      <c r="G536" s="4">
        <v>0.78100000000000003</v>
      </c>
      <c r="H536" s="4">
        <v>1095.06</v>
      </c>
      <c r="I536" s="4">
        <v>155.25</v>
      </c>
      <c r="J536" s="4">
        <v>0.746</v>
      </c>
      <c r="K536" s="4">
        <v>1247.6099999999999</v>
      </c>
      <c r="L536" s="4">
        <v>179.91</v>
      </c>
      <c r="M536" s="4">
        <v>0.88600000000000001</v>
      </c>
      <c r="N536" s="4">
        <v>1798.54</v>
      </c>
      <c r="O536" s="4">
        <v>264.16000000000003</v>
      </c>
      <c r="P536" s="4">
        <v>0.65100000000000002</v>
      </c>
      <c r="Q536" s="4">
        <v>430.04</v>
      </c>
      <c r="R536" s="4">
        <v>64.510000000000005</v>
      </c>
      <c r="S536" s="4">
        <v>1.01</v>
      </c>
      <c r="T536" s="4">
        <v>347.93</v>
      </c>
      <c r="U536" s="4">
        <v>53.2</v>
      </c>
      <c r="V536" s="4">
        <v>1.06</v>
      </c>
      <c r="W536" s="4">
        <v>473.04</v>
      </c>
      <c r="X536" s="4">
        <v>73.72</v>
      </c>
      <c r="Y536" s="4">
        <v>0.73399999999999999</v>
      </c>
      <c r="Z536" s="4">
        <v>698.71</v>
      </c>
      <c r="AA536" s="4">
        <v>111.21</v>
      </c>
      <c r="AB536" s="4">
        <v>0.91100000000000003</v>
      </c>
      <c r="AC536" s="4">
        <v>463.86</v>
      </c>
      <c r="AD536" s="4">
        <v>75.44</v>
      </c>
      <c r="AE536" s="4">
        <v>0.66300000000000003</v>
      </c>
      <c r="AF536" s="4">
        <v>461.21</v>
      </c>
      <c r="AG536" s="4">
        <v>76.599999999999994</v>
      </c>
      <c r="AH536" s="4">
        <v>0.72099999999999997</v>
      </c>
      <c r="AI536" s="4">
        <v>639.01</v>
      </c>
      <c r="AJ536" s="4">
        <v>108.46</v>
      </c>
      <c r="AK536" s="4">
        <v>0.74399999999999999</v>
      </c>
      <c r="AL536" s="12">
        <f t="shared" si="30"/>
        <v>845.68166666666673</v>
      </c>
      <c r="AM536" s="9">
        <f t="shared" si="31"/>
        <v>473.426789172371</v>
      </c>
    </row>
    <row r="537" spans="1:39" x14ac:dyDescent="0.25">
      <c r="A537" s="14" t="s">
        <v>11</v>
      </c>
      <c r="B537" s="4">
        <v>3.27</v>
      </c>
      <c r="C537" s="4">
        <v>0.71</v>
      </c>
      <c r="D537" s="4">
        <v>1.18</v>
      </c>
      <c r="E537" s="4">
        <v>28.84</v>
      </c>
      <c r="F537" s="4">
        <v>3.15</v>
      </c>
      <c r="G537" s="4">
        <v>1.05</v>
      </c>
      <c r="H537" s="4">
        <v>1.31</v>
      </c>
      <c r="I537" s="4">
        <v>0.41</v>
      </c>
      <c r="J537" s="4">
        <v>0.88300000000000001</v>
      </c>
      <c r="K537" s="4">
        <v>44.01</v>
      </c>
      <c r="L537" s="4">
        <v>4.6500000000000004</v>
      </c>
      <c r="M537" s="4">
        <v>0.81599999999999995</v>
      </c>
      <c r="N537" s="4">
        <v>258.37</v>
      </c>
      <c r="O537" s="4">
        <v>27.24</v>
      </c>
      <c r="P537" s="4">
        <v>0.80100000000000005</v>
      </c>
      <c r="Q537" s="4">
        <v>74.319999999999993</v>
      </c>
      <c r="R537" s="4">
        <v>8.14</v>
      </c>
      <c r="S537" s="4">
        <v>1.41</v>
      </c>
      <c r="T537" s="4">
        <v>3.28</v>
      </c>
      <c r="U537" s="4">
        <v>0.65</v>
      </c>
      <c r="V537" s="4">
        <v>1.1200000000000001</v>
      </c>
      <c r="W537" s="4">
        <v>179.28</v>
      </c>
      <c r="X537" s="4">
        <v>19.809999999999999</v>
      </c>
      <c r="Y537" s="4">
        <v>0.80900000000000005</v>
      </c>
      <c r="Z537" s="4" t="s">
        <v>131</v>
      </c>
      <c r="AA537" s="4" t="s">
        <v>128</v>
      </c>
      <c r="AB537" s="4" t="s">
        <v>128</v>
      </c>
      <c r="AC537" s="4">
        <v>3.5</v>
      </c>
      <c r="AD537" s="4">
        <v>0.67</v>
      </c>
      <c r="AE537" s="4">
        <v>1.03</v>
      </c>
      <c r="AF537" s="4">
        <v>1.69</v>
      </c>
      <c r="AG537" s="4">
        <v>0.42</v>
      </c>
      <c r="AH537" s="4">
        <v>0.78900000000000003</v>
      </c>
      <c r="AI537" s="4" t="s">
        <v>131</v>
      </c>
      <c r="AJ537" s="4" t="s">
        <v>128</v>
      </c>
      <c r="AK537" s="4" t="s">
        <v>128</v>
      </c>
      <c r="AL537" s="12">
        <f t="shared" si="30"/>
        <v>59.786999999999999</v>
      </c>
      <c r="AM537" s="9">
        <f t="shared" si="31"/>
        <v>89.120320173223007</v>
      </c>
    </row>
    <row r="538" spans="1:39" x14ac:dyDescent="0.25">
      <c r="A538" s="14" t="s">
        <v>12</v>
      </c>
      <c r="B538" s="4">
        <v>60.67</v>
      </c>
      <c r="C538" s="4">
        <v>14.73</v>
      </c>
      <c r="D538" s="4">
        <v>2.9</v>
      </c>
      <c r="E538" s="4">
        <v>4914.58</v>
      </c>
      <c r="F538" s="4">
        <v>1187.47</v>
      </c>
      <c r="G538" s="4">
        <v>11.48</v>
      </c>
      <c r="H538" s="4">
        <v>59.2</v>
      </c>
      <c r="I538" s="4">
        <v>14.58</v>
      </c>
      <c r="J538" s="4">
        <v>2.56</v>
      </c>
      <c r="K538" s="4">
        <v>88.63</v>
      </c>
      <c r="L538" s="4">
        <v>22</v>
      </c>
      <c r="M538" s="4">
        <v>2.02</v>
      </c>
      <c r="N538" s="4">
        <v>381.11</v>
      </c>
      <c r="O538" s="4">
        <v>95.64</v>
      </c>
      <c r="P538" s="4">
        <v>2.0099999999999998</v>
      </c>
      <c r="Q538" s="4">
        <v>289.5</v>
      </c>
      <c r="R538" s="4">
        <v>73.709999999999994</v>
      </c>
      <c r="S538" s="4">
        <v>2.92</v>
      </c>
      <c r="T538" s="4">
        <v>381.28</v>
      </c>
      <c r="U538" s="4">
        <v>98.41</v>
      </c>
      <c r="V538" s="4">
        <v>2.74</v>
      </c>
      <c r="W538" s="4">
        <v>98.42</v>
      </c>
      <c r="X538" s="4">
        <v>25.84</v>
      </c>
      <c r="Y538" s="4">
        <v>1.82</v>
      </c>
      <c r="Z538" s="4">
        <v>100.53</v>
      </c>
      <c r="AA538" s="4">
        <v>26.89</v>
      </c>
      <c r="AB538" s="4">
        <v>2.62</v>
      </c>
      <c r="AC538" s="4">
        <v>415.1</v>
      </c>
      <c r="AD538" s="4">
        <v>112.36</v>
      </c>
      <c r="AE538" s="4">
        <v>2.88</v>
      </c>
      <c r="AF538" s="4">
        <v>156.13</v>
      </c>
      <c r="AG538" s="4">
        <v>43.01</v>
      </c>
      <c r="AH538" s="4">
        <v>2.19</v>
      </c>
      <c r="AI538" s="4">
        <v>71.28</v>
      </c>
      <c r="AJ538" s="4">
        <v>20.02</v>
      </c>
      <c r="AK538" s="4">
        <v>1.87</v>
      </c>
      <c r="AL538" s="12">
        <f t="shared" si="30"/>
        <v>584.70249999999999</v>
      </c>
      <c r="AM538" s="9">
        <f t="shared" si="31"/>
        <v>1370.5208334201407</v>
      </c>
    </row>
    <row r="539" spans="1:39" x14ac:dyDescent="0.25">
      <c r="A539" s="14" t="s">
        <v>13</v>
      </c>
      <c r="B539" s="4">
        <v>86.46</v>
      </c>
      <c r="C539" s="4">
        <v>9.98</v>
      </c>
      <c r="D539" s="4">
        <v>0.255</v>
      </c>
      <c r="E539" s="4">
        <v>56.31</v>
      </c>
      <c r="F539" s="4">
        <v>6.64</v>
      </c>
      <c r="G539" s="4">
        <v>0.82299999999999995</v>
      </c>
      <c r="H539" s="4">
        <v>49.58</v>
      </c>
      <c r="I539" s="4">
        <v>5.9</v>
      </c>
      <c r="J539" s="4">
        <v>1.1399999999999999</v>
      </c>
      <c r="K539" s="4">
        <v>56.55</v>
      </c>
      <c r="L539" s="4">
        <v>6.82</v>
      </c>
      <c r="M539" s="4">
        <v>0.157</v>
      </c>
      <c r="N539" s="4">
        <v>53.35</v>
      </c>
      <c r="O539" s="4">
        <v>6.59</v>
      </c>
      <c r="P539" s="4">
        <v>0.14599999999999999</v>
      </c>
      <c r="Q539" s="4">
        <v>49.07</v>
      </c>
      <c r="R539" s="4">
        <v>6.18</v>
      </c>
      <c r="S539" s="4">
        <v>0.30399999999999999</v>
      </c>
      <c r="T539" s="4">
        <v>56.58</v>
      </c>
      <c r="U539" s="4">
        <v>7.21</v>
      </c>
      <c r="V539" s="4">
        <v>0.219</v>
      </c>
      <c r="W539" s="4">
        <v>60.09</v>
      </c>
      <c r="X539" s="4">
        <v>7.78</v>
      </c>
      <c r="Y539" s="4">
        <v>0.14000000000000001</v>
      </c>
      <c r="Z539" s="4">
        <v>59.09</v>
      </c>
      <c r="AA539" s="4">
        <v>7.84</v>
      </c>
      <c r="AB539" s="4">
        <v>0.19</v>
      </c>
      <c r="AC539" s="4">
        <v>60.58</v>
      </c>
      <c r="AD539" s="4">
        <v>8.19</v>
      </c>
      <c r="AE539" s="4">
        <v>0.13200000000000001</v>
      </c>
      <c r="AF539" s="4">
        <v>58.34</v>
      </c>
      <c r="AG539" s="4">
        <v>8.0299999999999994</v>
      </c>
      <c r="AH539" s="4">
        <v>0.14799999999999999</v>
      </c>
      <c r="AI539" s="4">
        <v>63.24</v>
      </c>
      <c r="AJ539" s="4">
        <v>8.89</v>
      </c>
      <c r="AK539" s="4">
        <v>0.125</v>
      </c>
      <c r="AL539" s="12">
        <f t="shared" si="30"/>
        <v>59.103333333333346</v>
      </c>
      <c r="AM539" s="9">
        <f t="shared" si="31"/>
        <v>9.6029733400491963</v>
      </c>
    </row>
    <row r="540" spans="1:39" x14ac:dyDescent="0.25">
      <c r="A540" s="14" t="s">
        <v>14</v>
      </c>
      <c r="B540" s="4">
        <v>63.87</v>
      </c>
      <c r="C540" s="4">
        <v>8.31</v>
      </c>
      <c r="D540" s="4">
        <v>8.1300000000000008</v>
      </c>
      <c r="E540" s="4">
        <v>15</v>
      </c>
      <c r="F540" s="4">
        <v>3.71</v>
      </c>
      <c r="G540" s="4">
        <v>7.13</v>
      </c>
      <c r="H540" s="4" t="s">
        <v>131</v>
      </c>
      <c r="I540" s="4" t="s">
        <v>128</v>
      </c>
      <c r="J540" s="4" t="s">
        <v>128</v>
      </c>
      <c r="K540" s="4" t="s">
        <v>131</v>
      </c>
      <c r="L540" s="4" t="s">
        <v>128</v>
      </c>
      <c r="M540" s="4" t="s">
        <v>128</v>
      </c>
      <c r="N540" s="4">
        <v>25.3</v>
      </c>
      <c r="O540" s="4">
        <v>4.18</v>
      </c>
      <c r="P540" s="4">
        <v>5.42</v>
      </c>
      <c r="Q540" s="4" t="s">
        <v>131</v>
      </c>
      <c r="R540" s="4" t="s">
        <v>128</v>
      </c>
      <c r="S540" s="4" t="s">
        <v>128</v>
      </c>
      <c r="T540" s="4" t="s">
        <v>131</v>
      </c>
      <c r="U540" s="4" t="s">
        <v>128</v>
      </c>
      <c r="V540" s="4" t="s">
        <v>128</v>
      </c>
      <c r="W540" s="4" t="s">
        <v>131</v>
      </c>
      <c r="X540" s="4" t="s">
        <v>128</v>
      </c>
      <c r="Y540" s="4" t="s">
        <v>128</v>
      </c>
      <c r="Z540" s="4" t="s">
        <v>131</v>
      </c>
      <c r="AA540" s="4" t="s">
        <v>128</v>
      </c>
      <c r="AB540" s="4" t="s">
        <v>128</v>
      </c>
      <c r="AC540" s="4" t="s">
        <v>131</v>
      </c>
      <c r="AD540" s="4" t="s">
        <v>128</v>
      </c>
      <c r="AE540" s="4" t="s">
        <v>128</v>
      </c>
      <c r="AF540" s="4">
        <v>6</v>
      </c>
      <c r="AG540" s="4">
        <v>2.13</v>
      </c>
      <c r="AH540" s="4">
        <v>4.87</v>
      </c>
      <c r="AI540" s="4" t="s">
        <v>131</v>
      </c>
      <c r="AJ540" s="4" t="s">
        <v>128</v>
      </c>
      <c r="AK540" s="4" t="s">
        <v>128</v>
      </c>
      <c r="AL540" s="12">
        <f t="shared" si="30"/>
        <v>27.5425</v>
      </c>
      <c r="AM540" s="9">
        <f t="shared" si="31"/>
        <v>25.469653020801044</v>
      </c>
    </row>
    <row r="541" spans="1:39" x14ac:dyDescent="0.25">
      <c r="A541" s="14" t="s">
        <v>15</v>
      </c>
      <c r="B541" s="4">
        <v>2.09</v>
      </c>
      <c r="C541" s="4">
        <v>0.62</v>
      </c>
      <c r="D541" s="4">
        <v>0.13100000000000001</v>
      </c>
      <c r="E541" s="4" t="s">
        <v>131</v>
      </c>
      <c r="F541" s="4" t="s">
        <v>128</v>
      </c>
      <c r="G541" s="4" t="s">
        <v>128</v>
      </c>
      <c r="H541" s="4">
        <v>0.77</v>
      </c>
      <c r="I541" s="4">
        <v>0.24</v>
      </c>
      <c r="J541" s="4">
        <v>8.3500000000000005E-2</v>
      </c>
      <c r="K541" s="4" t="s">
        <v>131</v>
      </c>
      <c r="L541" s="4" t="s">
        <v>128</v>
      </c>
      <c r="M541" s="4" t="s">
        <v>128</v>
      </c>
      <c r="N541" s="4">
        <v>0.214</v>
      </c>
      <c r="O541" s="4">
        <v>9.5000000000000001E-2</v>
      </c>
      <c r="P541" s="4">
        <v>9.2899999999999996E-2</v>
      </c>
      <c r="Q541" s="4" t="s">
        <v>131</v>
      </c>
      <c r="R541" s="4" t="s">
        <v>128</v>
      </c>
      <c r="S541" s="4" t="s">
        <v>128</v>
      </c>
      <c r="T541" s="4" t="s">
        <v>131</v>
      </c>
      <c r="U541" s="4" t="s">
        <v>128</v>
      </c>
      <c r="V541" s="4" t="s">
        <v>128</v>
      </c>
      <c r="W541" s="4">
        <v>0.24399999999999999</v>
      </c>
      <c r="X541" s="4">
        <v>9.6000000000000002E-2</v>
      </c>
      <c r="Y541" s="4">
        <v>8.9399999999999993E-2</v>
      </c>
      <c r="Z541" s="4">
        <v>1.21</v>
      </c>
      <c r="AA541" s="4">
        <v>0.43</v>
      </c>
      <c r="AB541" s="4">
        <v>0.112</v>
      </c>
      <c r="AC541" s="4" t="s">
        <v>131</v>
      </c>
      <c r="AD541" s="4" t="s">
        <v>128</v>
      </c>
      <c r="AE541" s="4" t="s">
        <v>128</v>
      </c>
      <c r="AF541" s="4">
        <v>1.43</v>
      </c>
      <c r="AG541" s="4">
        <v>0.53</v>
      </c>
      <c r="AH541" s="4">
        <v>5.4100000000000002E-2</v>
      </c>
      <c r="AI541" s="4" t="s">
        <v>131</v>
      </c>
      <c r="AJ541" s="4" t="s">
        <v>128</v>
      </c>
      <c r="AK541" s="4" t="s">
        <v>128</v>
      </c>
      <c r="AL541" s="12">
        <f t="shared" si="30"/>
        <v>0.99299999999999988</v>
      </c>
      <c r="AM541" s="9">
        <f t="shared" si="31"/>
        <v>0.72925139698186403</v>
      </c>
    </row>
    <row r="542" spans="1:39" x14ac:dyDescent="0.25">
      <c r="A542" s="14" t="s">
        <v>16</v>
      </c>
      <c r="B542" s="4">
        <v>5.25</v>
      </c>
      <c r="C542" s="4">
        <v>1.53</v>
      </c>
      <c r="D542" s="4">
        <v>8.6499999999999994E-2</v>
      </c>
      <c r="E542" s="4">
        <v>0.96</v>
      </c>
      <c r="F542" s="4">
        <v>0.32</v>
      </c>
      <c r="G542" s="4">
        <v>0</v>
      </c>
      <c r="H542" s="4" t="s">
        <v>131</v>
      </c>
      <c r="I542" s="4" t="s">
        <v>128</v>
      </c>
      <c r="J542" s="4" t="s">
        <v>128</v>
      </c>
      <c r="K542" s="4" t="s">
        <v>131</v>
      </c>
      <c r="L542" s="4" t="s">
        <v>128</v>
      </c>
      <c r="M542" s="4" t="s">
        <v>128</v>
      </c>
      <c r="N542" s="4">
        <v>0.111</v>
      </c>
      <c r="O542" s="4">
        <v>6.9000000000000006E-2</v>
      </c>
      <c r="P542" s="4">
        <v>5.8599999999999999E-2</v>
      </c>
      <c r="Q542" s="4">
        <v>4.9000000000000002E-2</v>
      </c>
      <c r="R542" s="4">
        <v>3.7999999999999999E-2</v>
      </c>
      <c r="S542" s="4">
        <v>0</v>
      </c>
      <c r="T542" s="4" t="s">
        <v>131</v>
      </c>
      <c r="U542" s="4" t="s">
        <v>128</v>
      </c>
      <c r="V542" s="4" t="s">
        <v>128</v>
      </c>
      <c r="W542" s="4">
        <v>5.8000000000000003E-2</v>
      </c>
      <c r="X542" s="4">
        <v>3.9E-2</v>
      </c>
      <c r="Y542" s="4">
        <v>5.6300000000000003E-2</v>
      </c>
      <c r="Z542" s="4">
        <v>1.93</v>
      </c>
      <c r="AA542" s="4">
        <v>0.69</v>
      </c>
      <c r="AB542" s="4">
        <v>8.8499999999999995E-2</v>
      </c>
      <c r="AC542" s="4" t="s">
        <v>131</v>
      </c>
      <c r="AD542" s="4" t="s">
        <v>128</v>
      </c>
      <c r="AE542" s="4" t="s">
        <v>128</v>
      </c>
      <c r="AF542" s="4" t="s">
        <v>131</v>
      </c>
      <c r="AG542" s="4" t="s">
        <v>128</v>
      </c>
      <c r="AH542" s="4" t="s">
        <v>128</v>
      </c>
      <c r="AI542" s="4" t="s">
        <v>131</v>
      </c>
      <c r="AJ542" s="4" t="s">
        <v>128</v>
      </c>
      <c r="AK542" s="4" t="s">
        <v>128</v>
      </c>
      <c r="AL542" s="12">
        <f t="shared" si="30"/>
        <v>1.393</v>
      </c>
      <c r="AM542" s="9">
        <f t="shared" si="31"/>
        <v>2.0290092163418088</v>
      </c>
    </row>
    <row r="543" spans="1:39" x14ac:dyDescent="0.25">
      <c r="A543" s="14" t="s">
        <v>17</v>
      </c>
      <c r="B543" s="4">
        <v>2.08</v>
      </c>
      <c r="C543" s="4">
        <v>0.5</v>
      </c>
      <c r="D543" s="4">
        <v>4.1099999999999998E-2</v>
      </c>
      <c r="E543" s="4" t="s">
        <v>131</v>
      </c>
      <c r="F543" s="4" t="s">
        <v>128</v>
      </c>
      <c r="G543" s="4" t="s">
        <v>128</v>
      </c>
      <c r="H543" s="4">
        <v>1.1599999999999999</v>
      </c>
      <c r="I543" s="4">
        <v>0.28999999999999998</v>
      </c>
      <c r="J543" s="4">
        <v>0</v>
      </c>
      <c r="K543" s="4">
        <v>1.42</v>
      </c>
      <c r="L543" s="4">
        <v>0.36</v>
      </c>
      <c r="M543" s="4">
        <v>4.2000000000000003E-2</v>
      </c>
      <c r="N543" s="4">
        <v>8.6199999999999992</v>
      </c>
      <c r="O543" s="4">
        <v>2.17</v>
      </c>
      <c r="P543" s="4">
        <v>3.9199999999999999E-2</v>
      </c>
      <c r="Q543" s="4" t="s">
        <v>131</v>
      </c>
      <c r="R543" s="4" t="s">
        <v>128</v>
      </c>
      <c r="S543" s="4" t="s">
        <v>128</v>
      </c>
      <c r="T543" s="4">
        <v>0.85</v>
      </c>
      <c r="U543" s="4">
        <v>0.24</v>
      </c>
      <c r="V543" s="4">
        <v>0</v>
      </c>
      <c r="W543" s="4">
        <v>0.85</v>
      </c>
      <c r="X543" s="4">
        <v>0.24</v>
      </c>
      <c r="Y543" s="4">
        <v>4.5999999999999999E-2</v>
      </c>
      <c r="Z543" s="4">
        <v>0.35</v>
      </c>
      <c r="AA543" s="4">
        <v>0.12</v>
      </c>
      <c r="AB543" s="4">
        <v>5.8999999999999997E-2</v>
      </c>
      <c r="AC543" s="4">
        <v>1.53</v>
      </c>
      <c r="AD543" s="4">
        <v>0.44</v>
      </c>
      <c r="AE543" s="4">
        <v>7.0900000000000005E-2</v>
      </c>
      <c r="AF543" s="4" t="s">
        <v>131</v>
      </c>
      <c r="AG543" s="4" t="s">
        <v>128</v>
      </c>
      <c r="AH543" s="4" t="s">
        <v>128</v>
      </c>
      <c r="AI543" s="4">
        <v>0.66</v>
      </c>
      <c r="AJ543" s="4">
        <v>0.2</v>
      </c>
      <c r="AK543" s="4">
        <v>7.2499999999999995E-2</v>
      </c>
      <c r="AL543" s="12">
        <f t="shared" si="30"/>
        <v>1.9466666666666665</v>
      </c>
      <c r="AM543" s="9">
        <f t="shared" si="31"/>
        <v>2.5551712271391906</v>
      </c>
    </row>
    <row r="544" spans="1:39" x14ac:dyDescent="0.25">
      <c r="A544" s="14" t="s">
        <v>18</v>
      </c>
      <c r="B544" s="4" t="s">
        <v>131</v>
      </c>
      <c r="C544" s="4" t="s">
        <v>128</v>
      </c>
      <c r="D544" s="4" t="s">
        <v>128</v>
      </c>
      <c r="E544" s="4">
        <v>9.32</v>
      </c>
      <c r="F544" s="4">
        <v>1.46</v>
      </c>
      <c r="G544" s="4">
        <v>0.42499999999999999</v>
      </c>
      <c r="H544" s="4">
        <v>1.62</v>
      </c>
      <c r="I544" s="4">
        <v>0.32</v>
      </c>
      <c r="J544" s="4">
        <v>0.215</v>
      </c>
      <c r="K544" s="4" t="s">
        <v>131</v>
      </c>
      <c r="L544" s="4" t="s">
        <v>128</v>
      </c>
      <c r="M544" s="4" t="s">
        <v>128</v>
      </c>
      <c r="N544" s="4">
        <v>0.61</v>
      </c>
      <c r="O544" s="4">
        <v>0.24</v>
      </c>
      <c r="P544" s="4">
        <v>0.20300000000000001</v>
      </c>
      <c r="Q544" s="4">
        <v>0.56999999999999995</v>
      </c>
      <c r="R544" s="4">
        <v>0.26</v>
      </c>
      <c r="S544" s="4">
        <v>0.377</v>
      </c>
      <c r="T544" s="4">
        <v>6.13</v>
      </c>
      <c r="U544" s="4">
        <v>1.03</v>
      </c>
      <c r="V544" s="4">
        <v>0.30499999999999999</v>
      </c>
      <c r="W544" s="4" t="s">
        <v>131</v>
      </c>
      <c r="X544" s="4" t="s">
        <v>128</v>
      </c>
      <c r="Y544" s="4" t="s">
        <v>128</v>
      </c>
      <c r="Z544" s="4">
        <v>0.36</v>
      </c>
      <c r="AA544" s="4">
        <v>0.17</v>
      </c>
      <c r="AB544" s="4">
        <v>0.215</v>
      </c>
      <c r="AC544" s="4">
        <v>4.41</v>
      </c>
      <c r="AD544" s="4">
        <v>0.82</v>
      </c>
      <c r="AE544" s="4">
        <v>0.36599999999999999</v>
      </c>
      <c r="AF544" s="4">
        <v>4.13</v>
      </c>
      <c r="AG544" s="4">
        <v>0.74</v>
      </c>
      <c r="AH544" s="4">
        <v>0.193</v>
      </c>
      <c r="AI544" s="4">
        <v>0.26</v>
      </c>
      <c r="AJ544" s="4">
        <v>0.14000000000000001</v>
      </c>
      <c r="AK544" s="4">
        <v>0.24399999999999999</v>
      </c>
      <c r="AL544" s="12">
        <f t="shared" si="30"/>
        <v>3.0455555555555556</v>
      </c>
      <c r="AM544" s="9">
        <f t="shared" si="31"/>
        <v>3.1816705954227538</v>
      </c>
    </row>
    <row r="545" spans="1:39" x14ac:dyDescent="0.25">
      <c r="A545" s="14" t="s">
        <v>19</v>
      </c>
      <c r="B545" s="4">
        <v>0.92</v>
      </c>
      <c r="C545" s="4">
        <v>0.21</v>
      </c>
      <c r="D545" s="4">
        <v>9.4100000000000003E-2</v>
      </c>
      <c r="E545" s="4" t="s">
        <v>131</v>
      </c>
      <c r="F545" s="4" t="s">
        <v>128</v>
      </c>
      <c r="G545" s="4" t="s">
        <v>128</v>
      </c>
      <c r="H545" s="4">
        <v>0.17599999999999999</v>
      </c>
      <c r="I545" s="4">
        <v>7.0999999999999994E-2</v>
      </c>
      <c r="J545" s="4">
        <v>0.113</v>
      </c>
      <c r="K545" s="4">
        <v>1.17</v>
      </c>
      <c r="L545" s="4">
        <v>0.22</v>
      </c>
      <c r="M545" s="4">
        <v>0.20799999999999999</v>
      </c>
      <c r="N545" s="4" t="s">
        <v>131</v>
      </c>
      <c r="O545" s="4" t="s">
        <v>128</v>
      </c>
      <c r="P545" s="4" t="s">
        <v>128</v>
      </c>
      <c r="Q545" s="4">
        <v>1.66</v>
      </c>
      <c r="R545" s="4">
        <v>0.33</v>
      </c>
      <c r="S545" s="4">
        <v>0.128</v>
      </c>
      <c r="T545" s="4" t="s">
        <v>131</v>
      </c>
      <c r="U545" s="4" t="s">
        <v>128</v>
      </c>
      <c r="V545" s="4" t="s">
        <v>128</v>
      </c>
      <c r="W545" s="4">
        <v>1.46</v>
      </c>
      <c r="X545" s="4">
        <v>0.27</v>
      </c>
      <c r="Y545" s="4">
        <v>0.125</v>
      </c>
      <c r="Z545" s="4">
        <v>2.99</v>
      </c>
      <c r="AA545" s="4">
        <v>0.62</v>
      </c>
      <c r="AB545" s="4">
        <v>0.73799999999999999</v>
      </c>
      <c r="AC545" s="4">
        <v>1.41</v>
      </c>
      <c r="AD545" s="4">
        <v>0.28999999999999998</v>
      </c>
      <c r="AE545" s="4">
        <v>0.224</v>
      </c>
      <c r="AF545" s="4">
        <v>2.15</v>
      </c>
      <c r="AG545" s="4">
        <v>0.4</v>
      </c>
      <c r="AH545" s="4">
        <v>0.14299999999999999</v>
      </c>
      <c r="AI545" s="4">
        <v>0.31</v>
      </c>
      <c r="AJ545" s="4">
        <v>9.1999999999999998E-2</v>
      </c>
      <c r="AK545" s="4">
        <v>0.111</v>
      </c>
      <c r="AL545" s="12">
        <f t="shared" si="30"/>
        <v>1.3606666666666669</v>
      </c>
      <c r="AM545" s="9">
        <f t="shared" si="31"/>
        <v>0.87446783817359386</v>
      </c>
    </row>
    <row r="546" spans="1:39" x14ac:dyDescent="0.25">
      <c r="A546" s="14" t="s">
        <v>20</v>
      </c>
      <c r="B546" s="4">
        <v>9.84</v>
      </c>
      <c r="C546" s="4">
        <v>2.65</v>
      </c>
      <c r="D546" s="4">
        <v>2.39</v>
      </c>
      <c r="E546" s="4">
        <v>18.809999999999999</v>
      </c>
      <c r="F546" s="4">
        <v>4.53</v>
      </c>
      <c r="G546" s="4">
        <v>2.33</v>
      </c>
      <c r="H546" s="4" t="s">
        <v>131</v>
      </c>
      <c r="I546" s="4">
        <v>0.85</v>
      </c>
      <c r="J546" s="4">
        <v>2.16</v>
      </c>
      <c r="K546" s="4" t="s">
        <v>131</v>
      </c>
      <c r="L546" s="4" t="s">
        <v>128</v>
      </c>
      <c r="M546" s="4" t="s">
        <v>128</v>
      </c>
      <c r="N546" s="4">
        <v>12.23</v>
      </c>
      <c r="O546" s="4">
        <v>3.3</v>
      </c>
      <c r="P546" s="4">
        <v>2.15</v>
      </c>
      <c r="Q546" s="4">
        <v>5.92</v>
      </c>
      <c r="R546" s="4">
        <v>2.15</v>
      </c>
      <c r="S546" s="4">
        <v>3.11</v>
      </c>
      <c r="T546" s="4" t="s">
        <v>131</v>
      </c>
      <c r="U546" s="4" t="s">
        <v>128</v>
      </c>
      <c r="V546" s="4" t="s">
        <v>128</v>
      </c>
      <c r="W546" s="4" t="s">
        <v>131</v>
      </c>
      <c r="X546" s="4" t="s">
        <v>128</v>
      </c>
      <c r="Y546" s="4" t="s">
        <v>128</v>
      </c>
      <c r="Z546" s="4" t="s">
        <v>131</v>
      </c>
      <c r="AA546" s="4" t="s">
        <v>128</v>
      </c>
      <c r="AB546" s="4" t="s">
        <v>128</v>
      </c>
      <c r="AC546" s="4" t="s">
        <v>131</v>
      </c>
      <c r="AD546" s="4" t="s">
        <v>128</v>
      </c>
      <c r="AE546" s="4" t="s">
        <v>128</v>
      </c>
      <c r="AF546" s="4" t="s">
        <v>131</v>
      </c>
      <c r="AG546" s="4" t="s">
        <v>128</v>
      </c>
      <c r="AH546" s="4" t="s">
        <v>128</v>
      </c>
      <c r="AI546" s="4" t="s">
        <v>131</v>
      </c>
      <c r="AJ546" s="4" t="s">
        <v>128</v>
      </c>
      <c r="AK546" s="4" t="s">
        <v>128</v>
      </c>
      <c r="AL546" s="12">
        <f t="shared" si="30"/>
        <v>11.7</v>
      </c>
      <c r="AM546" s="9">
        <f t="shared" si="31"/>
        <v>5.4068166851361505</v>
      </c>
    </row>
    <row r="547" spans="1:39" x14ac:dyDescent="0.25">
      <c r="A547" s="14" t="s">
        <v>21</v>
      </c>
      <c r="B547" s="4">
        <v>52.9</v>
      </c>
      <c r="C547" s="4">
        <v>5.27</v>
      </c>
      <c r="D547" s="4">
        <v>4.7699999999999999E-2</v>
      </c>
      <c r="E547" s="4">
        <v>0.41799999999999998</v>
      </c>
      <c r="F547" s="4">
        <v>7.6999999999999999E-2</v>
      </c>
      <c r="G547" s="4">
        <v>2.98E-2</v>
      </c>
      <c r="H547" s="4">
        <v>3.31</v>
      </c>
      <c r="I547" s="4">
        <v>0.36</v>
      </c>
      <c r="J547" s="4">
        <v>4.7699999999999999E-2</v>
      </c>
      <c r="K547" s="4">
        <v>0.52300000000000002</v>
      </c>
      <c r="L547" s="4">
        <v>7.4999999999999997E-2</v>
      </c>
      <c r="M547" s="4">
        <v>4.82E-2</v>
      </c>
      <c r="N547" s="4">
        <v>6.49</v>
      </c>
      <c r="O547" s="4">
        <v>0.72</v>
      </c>
      <c r="P547" s="4">
        <v>5.0099999999999999E-2</v>
      </c>
      <c r="Q547" s="4">
        <v>1.82</v>
      </c>
      <c r="R547" s="4">
        <v>0.23</v>
      </c>
      <c r="S547" s="4">
        <v>5.8700000000000002E-2</v>
      </c>
      <c r="T547" s="4">
        <v>2.21</v>
      </c>
      <c r="U547" s="4">
        <v>0.27</v>
      </c>
      <c r="V547" s="4">
        <v>6.6799999999999998E-2</v>
      </c>
      <c r="W547" s="4">
        <v>9.69</v>
      </c>
      <c r="X547" s="4">
        <v>1.0900000000000001</v>
      </c>
      <c r="Y547" s="4">
        <v>2.12E-2</v>
      </c>
      <c r="Z547" s="4">
        <v>5.03</v>
      </c>
      <c r="AA547" s="4">
        <v>0.6</v>
      </c>
      <c r="AB547" s="4">
        <v>7.4300000000000005E-2</v>
      </c>
      <c r="AC547" s="4">
        <v>1.42</v>
      </c>
      <c r="AD547" s="4">
        <v>0.19</v>
      </c>
      <c r="AE547" s="4">
        <v>3.2500000000000001E-2</v>
      </c>
      <c r="AF547" s="4" t="s">
        <v>131</v>
      </c>
      <c r="AG547" s="4" t="s">
        <v>128</v>
      </c>
      <c r="AH547" s="4" t="s">
        <v>128</v>
      </c>
      <c r="AI547" s="4">
        <v>5.01</v>
      </c>
      <c r="AJ547" s="4">
        <v>0.62</v>
      </c>
      <c r="AK547" s="4">
        <v>5.2900000000000003E-2</v>
      </c>
      <c r="AL547" s="12">
        <f t="shared" si="30"/>
        <v>8.0746363636363636</v>
      </c>
      <c r="AM547" s="9">
        <f t="shared" si="31"/>
        <v>15.130258347250567</v>
      </c>
    </row>
    <row r="548" spans="1:39" x14ac:dyDescent="0.25">
      <c r="A548" s="14" t="s">
        <v>22</v>
      </c>
      <c r="B548" s="4">
        <v>14.58</v>
      </c>
      <c r="C548" s="4">
        <v>1.45</v>
      </c>
      <c r="D548" s="4">
        <v>0.85899999999999999</v>
      </c>
      <c r="E548" s="4">
        <v>7.2</v>
      </c>
      <c r="F548" s="4">
        <v>0.85</v>
      </c>
      <c r="G548" s="4">
        <v>0.755</v>
      </c>
      <c r="H548" s="4">
        <v>12.07</v>
      </c>
      <c r="I548" s="4">
        <v>1.17</v>
      </c>
      <c r="J548" s="4">
        <v>0.64200000000000002</v>
      </c>
      <c r="K548" s="4">
        <v>3.82</v>
      </c>
      <c r="L548" s="4">
        <v>0.49</v>
      </c>
      <c r="M548" s="4">
        <v>0.66900000000000004</v>
      </c>
      <c r="N548" s="4">
        <v>5.09</v>
      </c>
      <c r="O548" s="4">
        <v>0.66</v>
      </c>
      <c r="P548" s="4">
        <v>0.54300000000000004</v>
      </c>
      <c r="Q548" s="4" t="s">
        <v>131</v>
      </c>
      <c r="R548" s="4" t="s">
        <v>128</v>
      </c>
      <c r="S548" s="4" t="s">
        <v>128</v>
      </c>
      <c r="T548" s="4">
        <v>1.44</v>
      </c>
      <c r="U548" s="4">
        <v>0.38</v>
      </c>
      <c r="V548" s="4">
        <v>0.79500000000000004</v>
      </c>
      <c r="W548" s="4">
        <v>1.49</v>
      </c>
      <c r="X548" s="4">
        <v>0.28999999999999998</v>
      </c>
      <c r="Y548" s="4">
        <v>0.55100000000000005</v>
      </c>
      <c r="Z548" s="4">
        <v>3.4</v>
      </c>
      <c r="AA548" s="4">
        <v>0.56000000000000005</v>
      </c>
      <c r="AB548" s="4">
        <v>0.82</v>
      </c>
      <c r="AC548" s="4">
        <v>10.67</v>
      </c>
      <c r="AD548" s="4">
        <v>1.2</v>
      </c>
      <c r="AE548" s="4">
        <v>0.83799999999999997</v>
      </c>
      <c r="AF548" s="4" t="s">
        <v>131</v>
      </c>
      <c r="AG548" s="4" t="s">
        <v>128</v>
      </c>
      <c r="AH548" s="4" t="s">
        <v>128</v>
      </c>
      <c r="AI548" s="4">
        <v>0.87</v>
      </c>
      <c r="AJ548" s="4">
        <v>0.25</v>
      </c>
      <c r="AK548" s="4">
        <v>0.495</v>
      </c>
      <c r="AL548" s="12">
        <f t="shared" si="30"/>
        <v>6.0630000000000006</v>
      </c>
      <c r="AM548" s="9">
        <f t="shared" si="31"/>
        <v>4.8701084861290989</v>
      </c>
    </row>
    <row r="549" spans="1:39" x14ac:dyDescent="0.25">
      <c r="A549" s="14" t="s">
        <v>23</v>
      </c>
      <c r="B549" s="4">
        <v>13.02</v>
      </c>
      <c r="C549" s="4">
        <v>1.23</v>
      </c>
      <c r="D549" s="4">
        <v>0.47199999999999998</v>
      </c>
      <c r="E549" s="4">
        <v>4.3899999999999997</v>
      </c>
      <c r="F549" s="4">
        <v>0.53</v>
      </c>
      <c r="G549" s="4">
        <v>0.36899999999999999</v>
      </c>
      <c r="H549" s="4">
        <v>3.87</v>
      </c>
      <c r="I549" s="4">
        <v>0.42</v>
      </c>
      <c r="J549" s="4">
        <v>0.33900000000000002</v>
      </c>
      <c r="K549" s="4" t="s">
        <v>131</v>
      </c>
      <c r="L549" s="4" t="s">
        <v>128</v>
      </c>
      <c r="M549" s="4" t="s">
        <v>128</v>
      </c>
      <c r="N549" s="4">
        <v>0.37</v>
      </c>
      <c r="O549" s="4">
        <v>0.19</v>
      </c>
      <c r="P549" s="4">
        <v>0.33</v>
      </c>
      <c r="Q549" s="4">
        <v>9.23</v>
      </c>
      <c r="R549" s="4">
        <v>0.96</v>
      </c>
      <c r="S549" s="4">
        <v>0.42499999999999999</v>
      </c>
      <c r="T549" s="4">
        <v>0.46</v>
      </c>
      <c r="U549" s="4">
        <v>0.19</v>
      </c>
      <c r="V549" s="4">
        <v>0.39600000000000002</v>
      </c>
      <c r="W549" s="4" t="s">
        <v>131</v>
      </c>
      <c r="X549" s="4" t="s">
        <v>128</v>
      </c>
      <c r="Y549" s="4" t="s">
        <v>128</v>
      </c>
      <c r="Z549" s="4" t="s">
        <v>131</v>
      </c>
      <c r="AA549" s="4" t="s">
        <v>128</v>
      </c>
      <c r="AB549" s="4" t="s">
        <v>128</v>
      </c>
      <c r="AC549" s="4">
        <v>4.03</v>
      </c>
      <c r="AD549" s="4">
        <v>0.51</v>
      </c>
      <c r="AE549" s="4">
        <v>0.52400000000000002</v>
      </c>
      <c r="AF549" s="4">
        <v>2.85</v>
      </c>
      <c r="AG549" s="4">
        <v>0.35</v>
      </c>
      <c r="AH549" s="4">
        <v>0.28599999999999998</v>
      </c>
      <c r="AI549" s="4">
        <v>0.63</v>
      </c>
      <c r="AJ549" s="4">
        <v>0.15</v>
      </c>
      <c r="AK549" s="4">
        <v>0.252</v>
      </c>
      <c r="AL549" s="12">
        <f t="shared" si="30"/>
        <v>4.3166666666666673</v>
      </c>
      <c r="AM549" s="9">
        <f t="shared" si="31"/>
        <v>4.2773911441438219</v>
      </c>
    </row>
    <row r="550" spans="1:39" x14ac:dyDescent="0.25">
      <c r="A550" s="14" t="s">
        <v>24</v>
      </c>
      <c r="B550" s="4">
        <v>1.35</v>
      </c>
      <c r="C550" s="4">
        <v>0.35</v>
      </c>
      <c r="D550" s="4">
        <v>7.4800000000000005E-2</v>
      </c>
      <c r="E550" s="4">
        <v>9.7000000000000003E-2</v>
      </c>
      <c r="F550" s="4">
        <v>0.05</v>
      </c>
      <c r="G550" s="4">
        <v>6.6500000000000004E-2</v>
      </c>
      <c r="H550" s="4" t="s">
        <v>131</v>
      </c>
      <c r="I550" s="4" t="s">
        <v>128</v>
      </c>
      <c r="J550" s="4" t="s">
        <v>128</v>
      </c>
      <c r="K550" s="4">
        <v>0.65</v>
      </c>
      <c r="L550" s="4">
        <v>0.18</v>
      </c>
      <c r="M550" s="4">
        <v>4.6899999999999997E-2</v>
      </c>
      <c r="N550" s="4">
        <v>27.49</v>
      </c>
      <c r="O550" s="4">
        <v>7.34</v>
      </c>
      <c r="P550" s="4">
        <v>3.5700000000000003E-2</v>
      </c>
      <c r="Q550" s="4">
        <v>3.27</v>
      </c>
      <c r="R550" s="4">
        <v>0.91</v>
      </c>
      <c r="S550" s="4">
        <v>6.6400000000000001E-2</v>
      </c>
      <c r="T550" s="4">
        <v>3.97</v>
      </c>
      <c r="U550" s="4">
        <v>1.1200000000000001</v>
      </c>
      <c r="V550" s="4">
        <v>6.5799999999999997E-2</v>
      </c>
      <c r="W550" s="4">
        <v>1.47</v>
      </c>
      <c r="X550" s="4">
        <v>0.43</v>
      </c>
      <c r="Y550" s="4">
        <v>0</v>
      </c>
      <c r="Z550" s="4">
        <v>5.3999999999999999E-2</v>
      </c>
      <c r="AA550" s="4">
        <v>3.2000000000000001E-2</v>
      </c>
      <c r="AB550" s="4">
        <v>3.8100000000000002E-2</v>
      </c>
      <c r="AC550" s="4">
        <v>0.186</v>
      </c>
      <c r="AD550" s="4">
        <v>7.0000000000000007E-2</v>
      </c>
      <c r="AE550" s="4">
        <v>5.2900000000000003E-2</v>
      </c>
      <c r="AF550" s="4">
        <v>1.52</v>
      </c>
      <c r="AG550" s="4">
        <v>0.48</v>
      </c>
      <c r="AH550" s="4">
        <v>4.8500000000000001E-2</v>
      </c>
      <c r="AI550" s="4">
        <v>1.61</v>
      </c>
      <c r="AJ550" s="4">
        <v>0.53</v>
      </c>
      <c r="AK550" s="4">
        <v>0.29799999999999999</v>
      </c>
      <c r="AL550" s="12">
        <f t="shared" si="30"/>
        <v>3.7879090909090909</v>
      </c>
      <c r="AM550" s="9">
        <f t="shared" si="31"/>
        <v>7.9603920312324483</v>
      </c>
    </row>
    <row r="551" spans="1:39" x14ac:dyDescent="0.25">
      <c r="A551" s="14" t="s">
        <v>25</v>
      </c>
      <c r="B551" s="4">
        <v>25.54</v>
      </c>
      <c r="C551" s="4">
        <v>5.54</v>
      </c>
      <c r="D551" s="4">
        <v>0</v>
      </c>
      <c r="E551" s="4" t="s">
        <v>131</v>
      </c>
      <c r="F551" s="4" t="s">
        <v>128</v>
      </c>
      <c r="G551" s="4" t="s">
        <v>128</v>
      </c>
      <c r="H551" s="4">
        <v>3</v>
      </c>
      <c r="I551" s="4">
        <v>0.68</v>
      </c>
      <c r="J551" s="4">
        <v>3.5299999999999998E-2</v>
      </c>
      <c r="K551" s="4">
        <v>0.17</v>
      </c>
      <c r="L551" s="4">
        <v>0.05</v>
      </c>
      <c r="M551" s="4">
        <v>3.5900000000000001E-2</v>
      </c>
      <c r="N551" s="4">
        <v>0.61</v>
      </c>
      <c r="O551" s="4">
        <v>0.22</v>
      </c>
      <c r="P551" s="4">
        <v>0.308</v>
      </c>
      <c r="Q551" s="4">
        <v>0.107</v>
      </c>
      <c r="R551" s="4">
        <v>4.3999999999999997E-2</v>
      </c>
      <c r="S551" s="4">
        <v>3.5900000000000001E-2</v>
      </c>
      <c r="T551" s="4">
        <v>0.67</v>
      </c>
      <c r="U551" s="4">
        <v>0.18</v>
      </c>
      <c r="V551" s="4">
        <v>5.0299999999999997E-2</v>
      </c>
      <c r="W551" s="4">
        <v>0.49</v>
      </c>
      <c r="X551" s="4">
        <v>0.13</v>
      </c>
      <c r="Y551" s="4">
        <v>2.2700000000000001E-2</v>
      </c>
      <c r="Z551" s="4">
        <v>0.19900000000000001</v>
      </c>
      <c r="AA551" s="4">
        <v>6.7000000000000004E-2</v>
      </c>
      <c r="AB551" s="4">
        <v>3.56E-2</v>
      </c>
      <c r="AC551" s="4">
        <v>7.5999999999999998E-2</v>
      </c>
      <c r="AD551" s="4">
        <v>3.5999999999999997E-2</v>
      </c>
      <c r="AE551" s="4">
        <v>4.9500000000000002E-2</v>
      </c>
      <c r="AF551" s="4">
        <v>0.106</v>
      </c>
      <c r="AG551" s="4">
        <v>3.7999999999999999E-2</v>
      </c>
      <c r="AH551" s="4">
        <v>3.2000000000000001E-2</v>
      </c>
      <c r="AI551" s="4">
        <v>4.2999999999999997E-2</v>
      </c>
      <c r="AJ551" s="4">
        <v>2.1000000000000001E-2</v>
      </c>
      <c r="AK551" s="4">
        <v>2.3400000000000001E-2</v>
      </c>
      <c r="AL551" s="12">
        <f t="shared" si="30"/>
        <v>2.8191818181818182</v>
      </c>
      <c r="AM551" s="9">
        <f t="shared" si="31"/>
        <v>7.5830459819017548</v>
      </c>
    </row>
    <row r="552" spans="1:39" x14ac:dyDescent="0.25">
      <c r="A552" s="14" t="s">
        <v>26</v>
      </c>
      <c r="B552" s="4">
        <v>1.46</v>
      </c>
      <c r="C552" s="4">
        <v>0.5</v>
      </c>
      <c r="D552" s="4">
        <v>0.26200000000000001</v>
      </c>
      <c r="E552" s="4">
        <v>2.73</v>
      </c>
      <c r="F552" s="4">
        <v>0.86</v>
      </c>
      <c r="G552" s="4">
        <v>0.28599999999999998</v>
      </c>
      <c r="H552" s="4">
        <v>0.08</v>
      </c>
      <c r="I552" s="4">
        <v>5.0999999999999997E-2</v>
      </c>
      <c r="J552" s="4">
        <v>0</v>
      </c>
      <c r="K552" s="4" t="s">
        <v>131</v>
      </c>
      <c r="L552" s="4" t="s">
        <v>128</v>
      </c>
      <c r="M552" s="4" t="s">
        <v>128</v>
      </c>
      <c r="N552" s="4" t="s">
        <v>131</v>
      </c>
      <c r="O552" s="4" t="s">
        <v>128</v>
      </c>
      <c r="P552" s="4" t="s">
        <v>128</v>
      </c>
      <c r="Q552" s="4" t="s">
        <v>131</v>
      </c>
      <c r="R552" s="4" t="s">
        <v>128</v>
      </c>
      <c r="S552" s="4" t="s">
        <v>128</v>
      </c>
      <c r="T552" s="4" t="s">
        <v>131</v>
      </c>
      <c r="U552" s="4" t="s">
        <v>128</v>
      </c>
      <c r="V552" s="4" t="s">
        <v>128</v>
      </c>
      <c r="W552" s="4" t="s">
        <v>131</v>
      </c>
      <c r="X552" s="4" t="s">
        <v>128</v>
      </c>
      <c r="Y552" s="4" t="s">
        <v>128</v>
      </c>
      <c r="Z552" s="4" t="s">
        <v>131</v>
      </c>
      <c r="AA552" s="4" t="s">
        <v>128</v>
      </c>
      <c r="AB552" s="4" t="s">
        <v>128</v>
      </c>
      <c r="AC552" s="4">
        <v>0.19</v>
      </c>
      <c r="AD552" s="4">
        <v>0.1</v>
      </c>
      <c r="AE552" s="4">
        <v>0</v>
      </c>
      <c r="AF552" s="4" t="s">
        <v>131</v>
      </c>
      <c r="AG552" s="4" t="s">
        <v>128</v>
      </c>
      <c r="AH552" s="4" t="s">
        <v>128</v>
      </c>
      <c r="AI552" s="4" t="s">
        <v>131</v>
      </c>
      <c r="AJ552" s="4" t="s">
        <v>128</v>
      </c>
      <c r="AK552" s="4" t="s">
        <v>128</v>
      </c>
      <c r="AL552" s="12">
        <f t="shared" si="30"/>
        <v>1.115</v>
      </c>
      <c r="AM552" s="9">
        <f t="shared" si="31"/>
        <v>1.2455387054068876</v>
      </c>
    </row>
    <row r="553" spans="1:39" x14ac:dyDescent="0.25">
      <c r="A553" s="14" t="s">
        <v>27</v>
      </c>
      <c r="B553" s="4" t="s">
        <v>131</v>
      </c>
      <c r="C553" s="4" t="s">
        <v>128</v>
      </c>
      <c r="D553" s="4" t="s">
        <v>128</v>
      </c>
      <c r="E553" s="4" t="s">
        <v>131</v>
      </c>
      <c r="F553" s="4" t="s">
        <v>128</v>
      </c>
      <c r="G553" s="4" t="s">
        <v>128</v>
      </c>
      <c r="H553" s="4">
        <v>0.61</v>
      </c>
      <c r="I553" s="4">
        <v>0.25</v>
      </c>
      <c r="J553" s="4">
        <v>0.20200000000000001</v>
      </c>
      <c r="K553" s="4" t="s">
        <v>131</v>
      </c>
      <c r="L553" s="4" t="s">
        <v>128</v>
      </c>
      <c r="M553" s="4" t="s">
        <v>128</v>
      </c>
      <c r="N553" s="4">
        <v>9.7000000000000003E-2</v>
      </c>
      <c r="O553" s="4">
        <v>8.5999999999999993E-2</v>
      </c>
      <c r="P553" s="4">
        <v>9.5899999999999999E-2</v>
      </c>
      <c r="Q553" s="4" t="s">
        <v>131</v>
      </c>
      <c r="R553" s="4" t="s">
        <v>128</v>
      </c>
      <c r="S553" s="4" t="s">
        <v>128</v>
      </c>
      <c r="T553" s="4" t="s">
        <v>131</v>
      </c>
      <c r="U553" s="4" t="s">
        <v>128</v>
      </c>
      <c r="V553" s="4" t="s">
        <v>128</v>
      </c>
      <c r="W553" s="4">
        <v>0.14899999999999999</v>
      </c>
      <c r="X553" s="4">
        <v>8.5000000000000006E-2</v>
      </c>
      <c r="Y553" s="4">
        <v>9.2499999999999999E-2</v>
      </c>
      <c r="Z553" s="4" t="s">
        <v>131</v>
      </c>
      <c r="AA553" s="4" t="s">
        <v>128</v>
      </c>
      <c r="AB553" s="4" t="s">
        <v>128</v>
      </c>
      <c r="AC553" s="4">
        <v>0.69</v>
      </c>
      <c r="AD553" s="4">
        <v>0.32</v>
      </c>
      <c r="AE553" s="4">
        <v>0.20300000000000001</v>
      </c>
      <c r="AF553" s="4" t="s">
        <v>131</v>
      </c>
      <c r="AG553" s="4" t="s">
        <v>128</v>
      </c>
      <c r="AH553" s="4" t="s">
        <v>128</v>
      </c>
      <c r="AI553" s="4">
        <v>2.1000000000000001E-2</v>
      </c>
      <c r="AJ553" s="4">
        <v>2.1999999999999999E-2</v>
      </c>
      <c r="AK553" s="4">
        <v>0</v>
      </c>
      <c r="AL553" s="12">
        <f t="shared" si="30"/>
        <v>0.31339999999999996</v>
      </c>
      <c r="AM553" s="9">
        <f t="shared" si="31"/>
        <v>0.31191072440684059</v>
      </c>
    </row>
    <row r="554" spans="1:39" x14ac:dyDescent="0.25">
      <c r="A554" s="14" t="s">
        <v>28</v>
      </c>
      <c r="B554" s="4">
        <v>3.52</v>
      </c>
      <c r="C554" s="4">
        <v>0.81</v>
      </c>
      <c r="D554" s="4">
        <v>0.315</v>
      </c>
      <c r="E554" s="4">
        <v>3.81</v>
      </c>
      <c r="F554" s="4">
        <v>0.96</v>
      </c>
      <c r="G554" s="4">
        <v>0.88600000000000001</v>
      </c>
      <c r="H554" s="4" t="s">
        <v>131</v>
      </c>
      <c r="I554" s="4" t="s">
        <v>128</v>
      </c>
      <c r="J554" s="4" t="s">
        <v>128</v>
      </c>
      <c r="K554" s="4" t="s">
        <v>131</v>
      </c>
      <c r="L554" s="4" t="s">
        <v>128</v>
      </c>
      <c r="M554" s="4" t="s">
        <v>128</v>
      </c>
      <c r="N554" s="4">
        <v>0.37</v>
      </c>
      <c r="O554" s="4">
        <v>0.19</v>
      </c>
      <c r="P554" s="4">
        <v>0.21299999999999999</v>
      </c>
      <c r="Q554" s="4">
        <v>23.9</v>
      </c>
      <c r="R554" s="4">
        <v>5.24</v>
      </c>
      <c r="S554" s="4">
        <v>0.373</v>
      </c>
      <c r="T554" s="4" t="s">
        <v>131</v>
      </c>
      <c r="U554" s="4" t="s">
        <v>128</v>
      </c>
      <c r="V554" s="4" t="s">
        <v>128</v>
      </c>
      <c r="W554" s="4">
        <v>3.97</v>
      </c>
      <c r="X554" s="4">
        <v>0.94</v>
      </c>
      <c r="Y554" s="4">
        <v>0.312</v>
      </c>
      <c r="Z554" s="4" t="s">
        <v>131</v>
      </c>
      <c r="AA554" s="4" t="s">
        <v>128</v>
      </c>
      <c r="AB554" s="4" t="s">
        <v>128</v>
      </c>
      <c r="AC554" s="4">
        <v>8.0399999999999991</v>
      </c>
      <c r="AD554" s="4">
        <v>1.96</v>
      </c>
      <c r="AE554" s="4">
        <v>0.25800000000000001</v>
      </c>
      <c r="AF554" s="4">
        <v>0.8</v>
      </c>
      <c r="AG554" s="4">
        <v>0.24</v>
      </c>
      <c r="AH554" s="4">
        <v>0.16700000000000001</v>
      </c>
      <c r="AI554" s="4">
        <v>3.55</v>
      </c>
      <c r="AJ554" s="4">
        <v>0.92</v>
      </c>
      <c r="AK554" s="4">
        <v>0.17199999999999999</v>
      </c>
      <c r="AL554" s="12">
        <f t="shared" si="30"/>
        <v>5.9949999999999992</v>
      </c>
      <c r="AM554" s="9">
        <f t="shared" si="31"/>
        <v>7.6005469727983579</v>
      </c>
    </row>
    <row r="555" spans="1:39" x14ac:dyDescent="0.25">
      <c r="A555" s="14" t="s">
        <v>29</v>
      </c>
      <c r="B555" s="4">
        <v>0.71</v>
      </c>
      <c r="C555" s="4">
        <v>0.18</v>
      </c>
      <c r="D555" s="4">
        <v>0.16200000000000001</v>
      </c>
      <c r="E555" s="4" t="s">
        <v>131</v>
      </c>
      <c r="F555" s="4" t="s">
        <v>128</v>
      </c>
      <c r="G555" s="4" t="s">
        <v>128</v>
      </c>
      <c r="H555" s="4" t="s">
        <v>131</v>
      </c>
      <c r="I555" s="4" t="s">
        <v>128</v>
      </c>
      <c r="J555" s="4" t="s">
        <v>128</v>
      </c>
      <c r="K555" s="4" t="s">
        <v>131</v>
      </c>
      <c r="L555" s="4" t="s">
        <v>128</v>
      </c>
      <c r="M555" s="4" t="s">
        <v>128</v>
      </c>
      <c r="N555" s="4" t="s">
        <v>131</v>
      </c>
      <c r="O555" s="4" t="s">
        <v>128</v>
      </c>
      <c r="P555" s="4" t="s">
        <v>128</v>
      </c>
      <c r="Q555" s="4" t="s">
        <v>131</v>
      </c>
      <c r="R555" s="4" t="s">
        <v>128</v>
      </c>
      <c r="S555" s="4" t="s">
        <v>128</v>
      </c>
      <c r="T555" s="4" t="s">
        <v>131</v>
      </c>
      <c r="U555" s="4" t="s">
        <v>128</v>
      </c>
      <c r="V555" s="4" t="s">
        <v>128</v>
      </c>
      <c r="W555" s="4">
        <v>0.26600000000000001</v>
      </c>
      <c r="X555" s="4">
        <v>8.2000000000000003E-2</v>
      </c>
      <c r="Y555" s="4">
        <v>0.104</v>
      </c>
      <c r="Z555" s="4">
        <v>0.51</v>
      </c>
      <c r="AA555" s="4">
        <v>0.15</v>
      </c>
      <c r="AB555" s="4">
        <v>0.11600000000000001</v>
      </c>
      <c r="AC555" s="4">
        <v>0.17</v>
      </c>
      <c r="AD555" s="4">
        <v>0.08</v>
      </c>
      <c r="AE555" s="4">
        <v>0.114</v>
      </c>
      <c r="AF555" s="4" t="s">
        <v>131</v>
      </c>
      <c r="AG555" s="4" t="s">
        <v>128</v>
      </c>
      <c r="AH555" s="4" t="s">
        <v>128</v>
      </c>
      <c r="AI555" s="4" t="s">
        <v>131</v>
      </c>
      <c r="AJ555" s="4" t="s">
        <v>128</v>
      </c>
      <c r="AK555" s="4" t="s">
        <v>128</v>
      </c>
      <c r="AL555" s="12">
        <f t="shared" si="30"/>
        <v>0.41399999999999998</v>
      </c>
      <c r="AM555" s="9">
        <f t="shared" si="31"/>
        <v>0.24377038376308149</v>
      </c>
    </row>
    <row r="556" spans="1:39" x14ac:dyDescent="0.25">
      <c r="A556" s="14" t="s">
        <v>30</v>
      </c>
      <c r="B556" s="4">
        <v>12.16</v>
      </c>
      <c r="C556" s="4">
        <v>1.4</v>
      </c>
      <c r="D556" s="4">
        <v>0.16800000000000001</v>
      </c>
      <c r="E556" s="4">
        <v>13.68</v>
      </c>
      <c r="F556" s="4">
        <v>1.59</v>
      </c>
      <c r="G556" s="4">
        <v>0.23400000000000001</v>
      </c>
      <c r="H556" s="4">
        <v>5.98</v>
      </c>
      <c r="I556" s="4">
        <v>0.71</v>
      </c>
      <c r="J556" s="4">
        <v>0.19600000000000001</v>
      </c>
      <c r="K556" s="4">
        <v>7.26</v>
      </c>
      <c r="L556" s="4">
        <v>0.87</v>
      </c>
      <c r="M556" s="4">
        <v>0.39700000000000002</v>
      </c>
      <c r="N556" s="4">
        <v>55.13</v>
      </c>
      <c r="O556" s="4">
        <v>6.34</v>
      </c>
      <c r="P556" s="4">
        <v>0.124</v>
      </c>
      <c r="Q556" s="4">
        <v>20.399999999999999</v>
      </c>
      <c r="R556" s="4">
        <v>2.44</v>
      </c>
      <c r="S556" s="4">
        <v>0.20599999999999999</v>
      </c>
      <c r="T556" s="4">
        <v>29.28</v>
      </c>
      <c r="U556" s="4">
        <v>3.5</v>
      </c>
      <c r="V556" s="4">
        <v>0.248</v>
      </c>
      <c r="W556" s="4">
        <v>8.17</v>
      </c>
      <c r="X556" s="4">
        <v>1.02</v>
      </c>
      <c r="Y556" s="4">
        <v>0.13900000000000001</v>
      </c>
      <c r="Z556" s="4">
        <v>8</v>
      </c>
      <c r="AA556" s="4">
        <v>1.05</v>
      </c>
      <c r="AB556" s="4">
        <v>0.20100000000000001</v>
      </c>
      <c r="AC556" s="4">
        <v>17.989999999999998</v>
      </c>
      <c r="AD556" s="4">
        <v>2.29</v>
      </c>
      <c r="AE556" s="4">
        <v>0.18</v>
      </c>
      <c r="AF556" s="4">
        <v>11.31</v>
      </c>
      <c r="AG556" s="4">
        <v>1.47</v>
      </c>
      <c r="AH556" s="4">
        <v>0.127</v>
      </c>
      <c r="AI556" s="4">
        <v>2.37</v>
      </c>
      <c r="AJ556" s="4">
        <v>0.35</v>
      </c>
      <c r="AK556" s="4">
        <v>0.107</v>
      </c>
      <c r="AL556" s="12">
        <f t="shared" si="30"/>
        <v>15.977500000000001</v>
      </c>
      <c r="AM556" s="9">
        <f t="shared" si="31"/>
        <v>14.336308720422865</v>
      </c>
    </row>
    <row r="557" spans="1:39" x14ac:dyDescent="0.25">
      <c r="A557" s="14" t="s">
        <v>31</v>
      </c>
      <c r="B557" s="4">
        <v>0.62</v>
      </c>
      <c r="C557" s="4">
        <v>0.12</v>
      </c>
      <c r="D557" s="4">
        <v>0.13800000000000001</v>
      </c>
      <c r="E557" s="4">
        <v>4.1900000000000004</v>
      </c>
      <c r="F557" s="4">
        <v>0.46</v>
      </c>
      <c r="G557" s="4">
        <v>0.185</v>
      </c>
      <c r="H557" s="4">
        <v>0.22900000000000001</v>
      </c>
      <c r="I557" s="4">
        <v>5.5E-2</v>
      </c>
      <c r="J557" s="4">
        <v>7.3700000000000002E-2</v>
      </c>
      <c r="K557" s="4">
        <v>0.82</v>
      </c>
      <c r="L557" s="4">
        <v>0.11</v>
      </c>
      <c r="M557" s="4">
        <v>9.1200000000000003E-2</v>
      </c>
      <c r="N557" s="4">
        <v>0.63</v>
      </c>
      <c r="O557" s="4">
        <v>0.12</v>
      </c>
      <c r="P557" s="4">
        <v>9.1300000000000006E-2</v>
      </c>
      <c r="Q557" s="4">
        <v>4.55</v>
      </c>
      <c r="R557" s="4">
        <v>0.51</v>
      </c>
      <c r="S557" s="4">
        <v>0.14699999999999999</v>
      </c>
      <c r="T557" s="4">
        <v>0.23300000000000001</v>
      </c>
      <c r="U557" s="4">
        <v>6.7000000000000004E-2</v>
      </c>
      <c r="V557" s="4">
        <v>0.10299999999999999</v>
      </c>
      <c r="W557" s="4">
        <v>6.99</v>
      </c>
      <c r="X557" s="4">
        <v>0.72</v>
      </c>
      <c r="Y557" s="4">
        <v>8.6199999999999999E-2</v>
      </c>
      <c r="Z557" s="4">
        <v>4.4800000000000004</v>
      </c>
      <c r="AA557" s="4">
        <v>0.51</v>
      </c>
      <c r="AB557" s="4">
        <v>0.14399999999999999</v>
      </c>
      <c r="AC557" s="4">
        <v>0.4</v>
      </c>
      <c r="AD557" s="4">
        <v>8.6999999999999994E-2</v>
      </c>
      <c r="AE557" s="4">
        <v>0.111</v>
      </c>
      <c r="AF557" s="4">
        <v>2.92</v>
      </c>
      <c r="AG557" s="4">
        <v>0.34</v>
      </c>
      <c r="AH557" s="4">
        <v>7.8399999999999997E-2</v>
      </c>
      <c r="AI557" s="4" t="s">
        <v>131</v>
      </c>
      <c r="AJ557" s="4" t="s">
        <v>128</v>
      </c>
      <c r="AK557" s="4" t="s">
        <v>128</v>
      </c>
      <c r="AL557" s="12">
        <f t="shared" si="30"/>
        <v>2.369272727272727</v>
      </c>
      <c r="AM557" s="9">
        <f t="shared" si="31"/>
        <v>2.3598293197139952</v>
      </c>
    </row>
    <row r="558" spans="1:39" x14ac:dyDescent="0.25">
      <c r="A558" s="14" t="s">
        <v>32</v>
      </c>
      <c r="B558" s="4">
        <v>0.23</v>
      </c>
      <c r="C558" s="4">
        <v>0.12</v>
      </c>
      <c r="D558" s="4">
        <v>0.10100000000000001</v>
      </c>
      <c r="E558" s="4" t="s">
        <v>131</v>
      </c>
      <c r="F558" s="4" t="s">
        <v>128</v>
      </c>
      <c r="G558" s="4" t="s">
        <v>128</v>
      </c>
      <c r="H558" s="4" t="s">
        <v>131</v>
      </c>
      <c r="I558" s="4" t="s">
        <v>128</v>
      </c>
      <c r="J558" s="4" t="s">
        <v>128</v>
      </c>
      <c r="K558" s="4">
        <v>2.57</v>
      </c>
      <c r="L558" s="4">
        <v>1.07</v>
      </c>
      <c r="M558" s="4">
        <v>0.25600000000000001</v>
      </c>
      <c r="N558" s="4">
        <v>0.121</v>
      </c>
      <c r="O558" s="4">
        <v>7.9000000000000001E-2</v>
      </c>
      <c r="P558" s="4">
        <v>6.9099999999999995E-2</v>
      </c>
      <c r="Q558" s="4" t="s">
        <v>131</v>
      </c>
      <c r="R558" s="4" t="s">
        <v>128</v>
      </c>
      <c r="S558" s="4" t="s">
        <v>128</v>
      </c>
      <c r="T558" s="4">
        <v>0.4</v>
      </c>
      <c r="U558" s="4">
        <v>0.2</v>
      </c>
      <c r="V558" s="4">
        <v>0.16500000000000001</v>
      </c>
      <c r="W558" s="4" t="s">
        <v>131</v>
      </c>
      <c r="X558" s="4" t="s">
        <v>128</v>
      </c>
      <c r="Y558" s="4" t="s">
        <v>128</v>
      </c>
      <c r="Z558" s="4" t="s">
        <v>131</v>
      </c>
      <c r="AA558" s="4" t="s">
        <v>128</v>
      </c>
      <c r="AB558" s="4" t="s">
        <v>128</v>
      </c>
      <c r="AC558" s="4">
        <v>0.2</v>
      </c>
      <c r="AD558" s="4">
        <v>0.13</v>
      </c>
      <c r="AE558" s="4">
        <v>0.14699999999999999</v>
      </c>
      <c r="AF558" s="4">
        <v>0.21</v>
      </c>
      <c r="AG558" s="4">
        <v>0.11</v>
      </c>
      <c r="AH558" s="4">
        <v>4.7800000000000002E-2</v>
      </c>
      <c r="AI558" s="4" t="s">
        <v>131</v>
      </c>
      <c r="AJ558" s="4" t="s">
        <v>128</v>
      </c>
      <c r="AK558" s="4" t="s">
        <v>128</v>
      </c>
      <c r="AL558" s="12">
        <f t="shared" si="30"/>
        <v>0.62183333333333335</v>
      </c>
      <c r="AM558" s="9">
        <f t="shared" si="31"/>
        <v>0.95879933597529499</v>
      </c>
    </row>
    <row r="559" spans="1:39" ht="13.8" thickBot="1" x14ac:dyDescent="0.3">
      <c r="A559" s="15" t="s">
        <v>33</v>
      </c>
      <c r="B559" s="5">
        <v>34</v>
      </c>
      <c r="C559" s="5">
        <v>9.7200000000000006</v>
      </c>
      <c r="D559" s="5">
        <v>7.4399999999999994E-2</v>
      </c>
      <c r="E559" s="5">
        <v>14.23</v>
      </c>
      <c r="F559" s="5">
        <v>4.1500000000000004</v>
      </c>
      <c r="G559" s="5">
        <v>6.6299999999999998E-2</v>
      </c>
      <c r="H559" s="5" t="s">
        <v>131</v>
      </c>
      <c r="I559" s="5" t="s">
        <v>128</v>
      </c>
      <c r="J559" s="5" t="s">
        <v>128</v>
      </c>
      <c r="K559" s="5">
        <v>0.10199999999999999</v>
      </c>
      <c r="L559" s="5">
        <v>4.8000000000000001E-2</v>
      </c>
      <c r="M559" s="5">
        <v>6.6600000000000006E-2</v>
      </c>
      <c r="N559" s="5">
        <v>0.4</v>
      </c>
      <c r="O559" s="5">
        <v>0.15</v>
      </c>
      <c r="P559" s="5">
        <v>7.1900000000000006E-2</v>
      </c>
      <c r="Q559" s="5" t="s">
        <v>131</v>
      </c>
      <c r="R559" s="5" t="s">
        <v>128</v>
      </c>
      <c r="S559" s="5" t="s">
        <v>128</v>
      </c>
      <c r="T559" s="5">
        <v>11.46</v>
      </c>
      <c r="U559" s="5">
        <v>3.7</v>
      </c>
      <c r="V559" s="5">
        <v>7.6899999999999996E-2</v>
      </c>
      <c r="W559" s="5">
        <v>6.88</v>
      </c>
      <c r="X559" s="5">
        <v>2.27</v>
      </c>
      <c r="Y559" s="5">
        <v>6.0299999999999999E-2</v>
      </c>
      <c r="Z559" s="5" t="s">
        <v>131</v>
      </c>
      <c r="AA559" s="5" t="s">
        <v>128</v>
      </c>
      <c r="AB559" s="5" t="s">
        <v>128</v>
      </c>
      <c r="AC559" s="5">
        <v>1.1499999999999999</v>
      </c>
      <c r="AD559" s="5">
        <v>0.41</v>
      </c>
      <c r="AE559" s="5">
        <v>9.3600000000000003E-2</v>
      </c>
      <c r="AF559" s="5">
        <v>0.67</v>
      </c>
      <c r="AG559" s="5">
        <v>0.25</v>
      </c>
      <c r="AH559" s="5">
        <v>3.5099999999999999E-2</v>
      </c>
      <c r="AI559" s="5">
        <v>2.83</v>
      </c>
      <c r="AJ559" s="5">
        <v>1.04</v>
      </c>
      <c r="AK559" s="5">
        <v>3.6400000000000002E-2</v>
      </c>
      <c r="AL559" s="13">
        <f t="shared" si="30"/>
        <v>7.9691111111111121</v>
      </c>
      <c r="AM559" s="10">
        <f t="shared" si="31"/>
        <v>11.042808841554358</v>
      </c>
    </row>
    <row r="560" spans="1:39" ht="13.8" thickBot="1" x14ac:dyDescent="0.3"/>
    <row r="561" spans="1:30" x14ac:dyDescent="0.25">
      <c r="A561" s="11"/>
      <c r="B561" s="3" t="s">
        <v>118</v>
      </c>
      <c r="C561" s="3" t="s">
        <v>0</v>
      </c>
      <c r="D561" s="3" t="s">
        <v>129</v>
      </c>
      <c r="E561" s="3" t="s">
        <v>119</v>
      </c>
      <c r="F561" s="3" t="s">
        <v>0</v>
      </c>
      <c r="G561" s="3" t="s">
        <v>129</v>
      </c>
      <c r="H561" s="3" t="s">
        <v>120</v>
      </c>
      <c r="I561" s="3" t="s">
        <v>0</v>
      </c>
      <c r="J561" s="3" t="s">
        <v>129</v>
      </c>
      <c r="K561" s="3" t="s">
        <v>121</v>
      </c>
      <c r="L561" s="3" t="s">
        <v>0</v>
      </c>
      <c r="M561" s="3" t="s">
        <v>129</v>
      </c>
      <c r="N561" s="3" t="s">
        <v>122</v>
      </c>
      <c r="O561" s="3" t="s">
        <v>0</v>
      </c>
      <c r="P561" s="3" t="s">
        <v>129</v>
      </c>
      <c r="Q561" s="3" t="s">
        <v>123</v>
      </c>
      <c r="R561" s="3" t="s">
        <v>0</v>
      </c>
      <c r="S561" s="3" t="s">
        <v>129</v>
      </c>
      <c r="T561" s="3" t="s">
        <v>124</v>
      </c>
      <c r="U561" s="3" t="s">
        <v>0</v>
      </c>
      <c r="V561" s="3" t="s">
        <v>129</v>
      </c>
      <c r="W561" s="3" t="s">
        <v>125</v>
      </c>
      <c r="X561" s="3" t="s">
        <v>0</v>
      </c>
      <c r="Y561" s="3" t="s">
        <v>129</v>
      </c>
      <c r="Z561" s="3" t="s">
        <v>126</v>
      </c>
      <c r="AA561" s="3" t="s">
        <v>0</v>
      </c>
      <c r="AB561" s="3" t="s">
        <v>129</v>
      </c>
      <c r="AC561" s="11" t="s">
        <v>132</v>
      </c>
      <c r="AD561" s="8" t="s">
        <v>133</v>
      </c>
    </row>
    <row r="562" spans="1:30" x14ac:dyDescent="0.25">
      <c r="A562" s="14" t="s">
        <v>1</v>
      </c>
      <c r="B562" s="4" t="s">
        <v>131</v>
      </c>
      <c r="C562" s="4" t="s">
        <v>128</v>
      </c>
      <c r="D562" s="4" t="s">
        <v>128</v>
      </c>
      <c r="E562" s="4">
        <v>107.08</v>
      </c>
      <c r="F562" s="4">
        <v>5.12</v>
      </c>
      <c r="G562" s="4">
        <v>0.46800000000000003</v>
      </c>
      <c r="H562" s="4">
        <v>199</v>
      </c>
      <c r="I562" s="4">
        <v>9.61</v>
      </c>
      <c r="J562" s="4">
        <v>0.46200000000000002</v>
      </c>
      <c r="K562" s="4">
        <v>207.43</v>
      </c>
      <c r="L562" s="4">
        <v>10.17</v>
      </c>
      <c r="M562" s="4">
        <v>0.33400000000000002</v>
      </c>
      <c r="N562" s="4">
        <v>187.57</v>
      </c>
      <c r="O562" s="4">
        <v>9.75</v>
      </c>
      <c r="P562" s="4">
        <v>0.45700000000000002</v>
      </c>
      <c r="Q562" s="4">
        <v>89.44</v>
      </c>
      <c r="R562" s="4">
        <v>4.8600000000000003</v>
      </c>
      <c r="S562" s="4">
        <v>1.73</v>
      </c>
      <c r="T562" s="4">
        <v>47.01</v>
      </c>
      <c r="U562" s="4">
        <v>2.71</v>
      </c>
      <c r="V562" s="4">
        <v>0.89200000000000002</v>
      </c>
      <c r="W562" s="4">
        <v>1155.76</v>
      </c>
      <c r="X562" s="4">
        <v>63.85</v>
      </c>
      <c r="Y562" s="4">
        <v>0.36299999999999999</v>
      </c>
      <c r="Z562" s="4">
        <v>1046.03</v>
      </c>
      <c r="AA562" s="4">
        <v>59.15</v>
      </c>
      <c r="AB562" s="4">
        <v>0.34100000000000003</v>
      </c>
      <c r="AC562" s="12">
        <f>AVERAGE(B562,E562,H562,K562,N562,Q562,T562,W562,Z562)</f>
        <v>379.91499999999996</v>
      </c>
      <c r="AD562" s="9">
        <f>STDEV(B562,E562,H562,K562,N562,Q562,T562,W562,Z562)</f>
        <v>449.56534096836248</v>
      </c>
    </row>
    <row r="563" spans="1:30" x14ac:dyDescent="0.25">
      <c r="A563" s="14" t="s">
        <v>2</v>
      </c>
      <c r="B563" s="4">
        <v>138.16999999999999</v>
      </c>
      <c r="C563" s="4">
        <v>18.079999999999998</v>
      </c>
      <c r="D563" s="4">
        <v>5.5</v>
      </c>
      <c r="E563" s="4">
        <v>467.61</v>
      </c>
      <c r="F563" s="4">
        <v>62.3</v>
      </c>
      <c r="G563" s="4">
        <v>0.63100000000000001</v>
      </c>
      <c r="H563" s="4">
        <v>661.81</v>
      </c>
      <c r="I563" s="4">
        <v>90.74</v>
      </c>
      <c r="J563" s="4">
        <v>0.67500000000000004</v>
      </c>
      <c r="K563" s="4">
        <v>458.31</v>
      </c>
      <c r="L563" s="4">
        <v>64.8</v>
      </c>
      <c r="M563" s="4">
        <v>0.46500000000000002</v>
      </c>
      <c r="N563" s="4">
        <v>560.78</v>
      </c>
      <c r="O563" s="4">
        <v>87.66</v>
      </c>
      <c r="P563" s="4">
        <v>0.57299999999999995</v>
      </c>
      <c r="Q563" s="4">
        <v>305.91000000000003</v>
      </c>
      <c r="R563" s="4">
        <v>49.58</v>
      </c>
      <c r="S563" s="4">
        <v>3.42</v>
      </c>
      <c r="T563" s="4">
        <v>199.87</v>
      </c>
      <c r="U563" s="4">
        <v>33.6</v>
      </c>
      <c r="V563" s="4">
        <v>1.46</v>
      </c>
      <c r="W563" s="4">
        <v>928.66</v>
      </c>
      <c r="X563" s="4">
        <v>161.66</v>
      </c>
      <c r="Y563" s="4">
        <v>0.94599999999999995</v>
      </c>
      <c r="Z563" s="4">
        <v>484.2</v>
      </c>
      <c r="AA563" s="4">
        <v>87.44</v>
      </c>
      <c r="AB563" s="4">
        <v>0.501</v>
      </c>
      <c r="AC563" s="12">
        <f t="shared" ref="AC563:AC594" si="32">AVERAGE(B563,E563,H563,K563,N563,Q563,T563,W563,Z563)</f>
        <v>467.25777777777773</v>
      </c>
      <c r="AD563" s="9">
        <f t="shared" ref="AD563:AD594" si="33">STDEV(B563,E563,H563,K563,N563,Q563,T563,W563,Z563)</f>
        <v>241.26860139571514</v>
      </c>
    </row>
    <row r="564" spans="1:30" x14ac:dyDescent="0.25">
      <c r="A564" s="14" t="s">
        <v>3</v>
      </c>
      <c r="B564" s="4" t="s">
        <v>131</v>
      </c>
      <c r="C564" s="4" t="s">
        <v>128</v>
      </c>
      <c r="D564" s="4" t="s">
        <v>128</v>
      </c>
      <c r="E564" s="4">
        <v>1431.03</v>
      </c>
      <c r="F564" s="4">
        <v>93.64</v>
      </c>
      <c r="G564" s="4">
        <v>169.47</v>
      </c>
      <c r="H564" s="4">
        <v>8339.8700000000008</v>
      </c>
      <c r="I564" s="4">
        <v>371.7</v>
      </c>
      <c r="J564" s="4">
        <v>181.1</v>
      </c>
      <c r="K564" s="4">
        <v>1335.84</v>
      </c>
      <c r="L564" s="4">
        <v>78.2</v>
      </c>
      <c r="M564" s="4">
        <v>120.63</v>
      </c>
      <c r="N564" s="4">
        <v>1441.82</v>
      </c>
      <c r="O564" s="4">
        <v>89.77</v>
      </c>
      <c r="P564" s="4">
        <v>141.56</v>
      </c>
      <c r="Q564" s="4">
        <v>347.52</v>
      </c>
      <c r="R564" s="4">
        <v>69.53</v>
      </c>
      <c r="S564" s="4">
        <v>142.04</v>
      </c>
      <c r="T564" s="4" t="s">
        <v>128</v>
      </c>
      <c r="U564" s="4" t="s">
        <v>128</v>
      </c>
      <c r="V564" s="4" t="s">
        <v>128</v>
      </c>
      <c r="W564" s="4">
        <v>1662.35</v>
      </c>
      <c r="X564" s="4">
        <v>94.66</v>
      </c>
      <c r="Y564" s="4">
        <v>129.91</v>
      </c>
      <c r="Z564" s="4">
        <v>2542.77</v>
      </c>
      <c r="AA564" s="4">
        <v>129.66</v>
      </c>
      <c r="AB564" s="4">
        <v>115.9</v>
      </c>
      <c r="AC564" s="12">
        <f t="shared" si="32"/>
        <v>2443.0285714285715</v>
      </c>
      <c r="AD564" s="9">
        <f t="shared" si="33"/>
        <v>2678.1750202916701</v>
      </c>
    </row>
    <row r="565" spans="1:30" x14ac:dyDescent="0.25">
      <c r="A565" s="14" t="s">
        <v>4</v>
      </c>
      <c r="B565" s="4" t="s">
        <v>131</v>
      </c>
      <c r="C565" s="4" t="s">
        <v>128</v>
      </c>
      <c r="D565" s="4" t="s">
        <v>128</v>
      </c>
      <c r="E565" s="4" t="s">
        <v>131</v>
      </c>
      <c r="F565" s="4" t="s">
        <v>128</v>
      </c>
      <c r="G565" s="4" t="s">
        <v>128</v>
      </c>
      <c r="H565" s="4">
        <v>2.09</v>
      </c>
      <c r="I565" s="4">
        <v>0.5</v>
      </c>
      <c r="J565" s="4">
        <v>0.91400000000000003</v>
      </c>
      <c r="K565" s="4">
        <v>1.4</v>
      </c>
      <c r="L565" s="4">
        <v>0.35</v>
      </c>
      <c r="M565" s="4">
        <v>0.627</v>
      </c>
      <c r="N565" s="4">
        <v>0.81</v>
      </c>
      <c r="O565" s="4">
        <v>0.35</v>
      </c>
      <c r="P565" s="4">
        <v>0.73499999999999999</v>
      </c>
      <c r="Q565" s="4">
        <v>0.72</v>
      </c>
      <c r="R565" s="4">
        <v>0.35</v>
      </c>
      <c r="S565" s="4">
        <v>0.67300000000000004</v>
      </c>
      <c r="T565" s="4" t="s">
        <v>131</v>
      </c>
      <c r="U565" s="4" t="s">
        <v>128</v>
      </c>
      <c r="V565" s="4" t="s">
        <v>128</v>
      </c>
      <c r="W565" s="4" t="s">
        <v>131</v>
      </c>
      <c r="X565" s="4" t="s">
        <v>128</v>
      </c>
      <c r="Y565" s="4" t="s">
        <v>128</v>
      </c>
      <c r="Z565" s="4" t="s">
        <v>131</v>
      </c>
      <c r="AA565" s="4" t="s">
        <v>128</v>
      </c>
      <c r="AB565" s="4" t="s">
        <v>128</v>
      </c>
      <c r="AC565" s="12">
        <f t="shared" si="32"/>
        <v>1.2549999999999999</v>
      </c>
      <c r="AD565" s="9">
        <f t="shared" si="33"/>
        <v>0.63311399710741945</v>
      </c>
    </row>
    <row r="566" spans="1:30" x14ac:dyDescent="0.25">
      <c r="A566" s="14" t="s">
        <v>5</v>
      </c>
      <c r="B566" s="4">
        <v>92.42</v>
      </c>
      <c r="C566" s="4">
        <v>10.68</v>
      </c>
      <c r="D566" s="4">
        <v>4.83</v>
      </c>
      <c r="E566" s="4">
        <v>86.29</v>
      </c>
      <c r="F566" s="4">
        <v>10.15</v>
      </c>
      <c r="G566" s="4">
        <v>2.8</v>
      </c>
      <c r="H566" s="4">
        <v>80.23</v>
      </c>
      <c r="I566" s="4">
        <v>9.6999999999999993</v>
      </c>
      <c r="J566" s="4">
        <v>2.52</v>
      </c>
      <c r="K566" s="4">
        <v>84.66</v>
      </c>
      <c r="L566" s="4">
        <v>10.32</v>
      </c>
      <c r="M566" s="4">
        <v>1.86</v>
      </c>
      <c r="N566" s="4">
        <v>98.45</v>
      </c>
      <c r="O566" s="4">
        <v>13.01</v>
      </c>
      <c r="P566" s="4">
        <v>2</v>
      </c>
      <c r="Q566" s="4">
        <v>207.24</v>
      </c>
      <c r="R566" s="4">
        <v>27.97</v>
      </c>
      <c r="S566" s="4">
        <v>3.77</v>
      </c>
      <c r="T566" s="4">
        <v>194.84</v>
      </c>
      <c r="U566" s="4">
        <v>27.57</v>
      </c>
      <c r="V566" s="4">
        <v>3.99</v>
      </c>
      <c r="W566" s="4">
        <v>219.29</v>
      </c>
      <c r="X566" s="4">
        <v>31.2</v>
      </c>
      <c r="Y566" s="4">
        <v>1.79</v>
      </c>
      <c r="Z566" s="4">
        <v>193.39</v>
      </c>
      <c r="AA566" s="4">
        <v>28.42</v>
      </c>
      <c r="AB566" s="4">
        <v>1.69</v>
      </c>
      <c r="AC566" s="12">
        <f t="shared" si="32"/>
        <v>139.64555555555555</v>
      </c>
      <c r="AD566" s="9">
        <f t="shared" si="33"/>
        <v>61.415490943065684</v>
      </c>
    </row>
    <row r="567" spans="1:30" x14ac:dyDescent="0.25">
      <c r="A567" s="14" t="s">
        <v>6</v>
      </c>
      <c r="B567" s="4">
        <v>16.41</v>
      </c>
      <c r="C567" s="4">
        <v>0.77</v>
      </c>
      <c r="D567" s="4">
        <v>0.52700000000000002</v>
      </c>
      <c r="E567" s="4">
        <v>5.66</v>
      </c>
      <c r="F567" s="4">
        <v>0.31</v>
      </c>
      <c r="G567" s="4">
        <v>0.21</v>
      </c>
      <c r="H567" s="4">
        <v>3.93</v>
      </c>
      <c r="I567" s="4">
        <v>0.24</v>
      </c>
      <c r="J567" s="4">
        <v>0.20200000000000001</v>
      </c>
      <c r="K567" s="4">
        <v>2.5299999999999998</v>
      </c>
      <c r="L567" s="4">
        <v>0.16</v>
      </c>
      <c r="M567" s="4">
        <v>0.151</v>
      </c>
      <c r="N567" s="4">
        <v>15.24</v>
      </c>
      <c r="O567" s="4">
        <v>0.75</v>
      </c>
      <c r="P567" s="4">
        <v>0.192</v>
      </c>
      <c r="Q567" s="4">
        <v>107.5</v>
      </c>
      <c r="R567" s="4">
        <v>5.07</v>
      </c>
      <c r="S567" s="4">
        <v>0.51500000000000001</v>
      </c>
      <c r="T567" s="4">
        <v>139.26</v>
      </c>
      <c r="U567" s="4">
        <v>6.72</v>
      </c>
      <c r="V567" s="4">
        <v>0.35899999999999999</v>
      </c>
      <c r="W567" s="4">
        <v>176.03</v>
      </c>
      <c r="X567" s="4">
        <v>8.5</v>
      </c>
      <c r="Y567" s="4">
        <v>0.16900000000000001</v>
      </c>
      <c r="Z567" s="4">
        <v>167.25</v>
      </c>
      <c r="AA567" s="4">
        <v>8.2200000000000006</v>
      </c>
      <c r="AB567" s="4">
        <v>0.14399999999999999</v>
      </c>
      <c r="AC567" s="12">
        <f t="shared" si="32"/>
        <v>70.423333333333332</v>
      </c>
      <c r="AD567" s="9">
        <f t="shared" si="33"/>
        <v>75.687792278543839</v>
      </c>
    </row>
    <row r="568" spans="1:30" x14ac:dyDescent="0.25">
      <c r="A568" s="14" t="s">
        <v>7</v>
      </c>
      <c r="B568" s="4" t="s">
        <v>131</v>
      </c>
      <c r="C568" s="4" t="s">
        <v>128</v>
      </c>
      <c r="D568" s="4" t="s">
        <v>128</v>
      </c>
      <c r="E568" s="4" t="s">
        <v>131</v>
      </c>
      <c r="F568" s="4" t="s">
        <v>128</v>
      </c>
      <c r="G568" s="4" t="s">
        <v>128</v>
      </c>
      <c r="H568" s="4" t="s">
        <v>131</v>
      </c>
      <c r="I568" s="4" t="s">
        <v>128</v>
      </c>
      <c r="J568" s="4" t="s">
        <v>128</v>
      </c>
      <c r="K568" s="4" t="s">
        <v>131</v>
      </c>
      <c r="L568" s="4" t="s">
        <v>128</v>
      </c>
      <c r="M568" s="4" t="s">
        <v>128</v>
      </c>
      <c r="N568" s="4">
        <v>5.96</v>
      </c>
      <c r="O568" s="4">
        <v>1.76</v>
      </c>
      <c r="P568" s="4">
        <v>3.93</v>
      </c>
      <c r="Q568" s="4" t="s">
        <v>131</v>
      </c>
      <c r="R568" s="4" t="s">
        <v>128</v>
      </c>
      <c r="S568" s="4" t="s">
        <v>128</v>
      </c>
      <c r="T568" s="4" t="s">
        <v>131</v>
      </c>
      <c r="U568" s="4" t="s">
        <v>128</v>
      </c>
      <c r="V568" s="4" t="s">
        <v>128</v>
      </c>
      <c r="W568" s="4">
        <v>4.79</v>
      </c>
      <c r="X568" s="4">
        <v>1.5</v>
      </c>
      <c r="Y568" s="4">
        <v>3.51</v>
      </c>
      <c r="Z568" s="4" t="s">
        <v>131</v>
      </c>
      <c r="AA568" s="4">
        <v>1.41</v>
      </c>
      <c r="AB568" s="4">
        <v>3.31</v>
      </c>
      <c r="AC568" s="12">
        <f t="shared" si="32"/>
        <v>5.375</v>
      </c>
      <c r="AD568" s="9">
        <f t="shared" si="33"/>
        <v>0.8273149339882595</v>
      </c>
    </row>
    <row r="569" spans="1:30" x14ac:dyDescent="0.25">
      <c r="A569" s="14" t="s">
        <v>8</v>
      </c>
      <c r="B569" s="4">
        <v>300.62</v>
      </c>
      <c r="C569" s="4">
        <v>9.84</v>
      </c>
      <c r="D569" s="4">
        <v>2.3199999999999998</v>
      </c>
      <c r="E569" s="4">
        <v>367.73</v>
      </c>
      <c r="F569" s="4">
        <v>11.99</v>
      </c>
      <c r="G569" s="4">
        <v>0.80400000000000005</v>
      </c>
      <c r="H569" s="4">
        <v>352.86</v>
      </c>
      <c r="I569" s="4">
        <v>11.52</v>
      </c>
      <c r="J569" s="4">
        <v>0.86599999999999999</v>
      </c>
      <c r="K569" s="4">
        <v>300.11</v>
      </c>
      <c r="L569" s="4">
        <v>9.7799999999999994</v>
      </c>
      <c r="M569" s="4">
        <v>0.57699999999999996</v>
      </c>
      <c r="N569" s="4">
        <v>293.37</v>
      </c>
      <c r="O569" s="4">
        <v>9.59</v>
      </c>
      <c r="P569" s="4">
        <v>0.68200000000000005</v>
      </c>
      <c r="Q569" s="4">
        <v>288.82</v>
      </c>
      <c r="R569" s="4">
        <v>9.51</v>
      </c>
      <c r="S569" s="4">
        <v>1.54</v>
      </c>
      <c r="T569" s="4">
        <v>338.65</v>
      </c>
      <c r="U569" s="4">
        <v>11.23</v>
      </c>
      <c r="V569" s="4">
        <v>1.44</v>
      </c>
      <c r="W569" s="4">
        <v>405.2</v>
      </c>
      <c r="X569" s="4">
        <v>13.24</v>
      </c>
      <c r="Y569" s="4">
        <v>0.58599999999999997</v>
      </c>
      <c r="Z569" s="4">
        <v>475.21</v>
      </c>
      <c r="AA569" s="4">
        <v>15.54</v>
      </c>
      <c r="AB569" s="4">
        <v>0.57799999999999996</v>
      </c>
      <c r="AC569" s="12">
        <f t="shared" si="32"/>
        <v>346.95222222222219</v>
      </c>
      <c r="AD569" s="9">
        <f t="shared" si="33"/>
        <v>62.219052905396069</v>
      </c>
    </row>
    <row r="570" spans="1:30" x14ac:dyDescent="0.25">
      <c r="A570" s="14" t="s">
        <v>9</v>
      </c>
      <c r="B570" s="4" t="s">
        <v>131</v>
      </c>
      <c r="C570" s="4" t="s">
        <v>128</v>
      </c>
      <c r="D570" s="4" t="s">
        <v>128</v>
      </c>
      <c r="E570" s="4">
        <v>0.97</v>
      </c>
      <c r="F570" s="4">
        <v>0.11</v>
      </c>
      <c r="G570" s="4">
        <v>0.107</v>
      </c>
      <c r="H570" s="4">
        <v>2.66</v>
      </c>
      <c r="I570" s="4">
        <v>0.22</v>
      </c>
      <c r="J570" s="4">
        <v>6.5799999999999997E-2</v>
      </c>
      <c r="K570" s="4">
        <v>9.48</v>
      </c>
      <c r="L570" s="4">
        <v>0.67</v>
      </c>
      <c r="M570" s="4">
        <v>8.5599999999999996E-2</v>
      </c>
      <c r="N570" s="4">
        <v>41.87</v>
      </c>
      <c r="O570" s="4">
        <v>3.06</v>
      </c>
      <c r="P570" s="4">
        <v>9.5500000000000002E-2</v>
      </c>
      <c r="Q570" s="4" t="s">
        <v>131</v>
      </c>
      <c r="R570" s="4" t="s">
        <v>128</v>
      </c>
      <c r="S570" s="4" t="s">
        <v>128</v>
      </c>
      <c r="T570" s="4">
        <v>0.97</v>
      </c>
      <c r="U570" s="4">
        <v>0.15</v>
      </c>
      <c r="V570" s="4">
        <v>0.113</v>
      </c>
      <c r="W570" s="4">
        <v>1.42</v>
      </c>
      <c r="X570" s="4">
        <v>0.14000000000000001</v>
      </c>
      <c r="Y570" s="4">
        <v>6.6500000000000004E-2</v>
      </c>
      <c r="Z570" s="4">
        <v>1.54</v>
      </c>
      <c r="AA570" s="4">
        <v>0.15</v>
      </c>
      <c r="AB570" s="4">
        <v>4.0099999999999997E-2</v>
      </c>
      <c r="AC570" s="12">
        <f t="shared" si="32"/>
        <v>8.4157142857142855</v>
      </c>
      <c r="AD570" s="9">
        <f t="shared" si="33"/>
        <v>15.058458151642283</v>
      </c>
    </row>
    <row r="571" spans="1:30" x14ac:dyDescent="0.25">
      <c r="A571" s="14" t="s">
        <v>10</v>
      </c>
      <c r="B571" s="4">
        <v>2317</v>
      </c>
      <c r="C571" s="4">
        <v>111.21</v>
      </c>
      <c r="D571" s="4">
        <v>8.3800000000000008</v>
      </c>
      <c r="E571" s="4">
        <v>2628.78</v>
      </c>
      <c r="F571" s="4">
        <v>127.56</v>
      </c>
      <c r="G571" s="4">
        <v>0.72399999999999998</v>
      </c>
      <c r="H571" s="4">
        <v>2725.11</v>
      </c>
      <c r="I571" s="4">
        <v>133.94999999999999</v>
      </c>
      <c r="J571" s="4">
        <v>0.73199999999999998</v>
      </c>
      <c r="K571" s="4">
        <v>3075.47</v>
      </c>
      <c r="L571" s="4">
        <v>153.22</v>
      </c>
      <c r="M571" s="4">
        <v>0.61399999999999999</v>
      </c>
      <c r="N571" s="4">
        <v>3218.09</v>
      </c>
      <c r="O571" s="4">
        <v>168.51</v>
      </c>
      <c r="P571" s="4">
        <v>0.63</v>
      </c>
      <c r="Q571" s="4">
        <v>4903.05</v>
      </c>
      <c r="R571" s="4">
        <v>261.45999999999998</v>
      </c>
      <c r="S571" s="4">
        <v>5.08</v>
      </c>
      <c r="T571" s="4">
        <v>2117.17</v>
      </c>
      <c r="U571" s="4">
        <v>115.5</v>
      </c>
      <c r="V571" s="4">
        <v>1.45</v>
      </c>
      <c r="W571" s="4">
        <v>2006.92</v>
      </c>
      <c r="X571" s="4">
        <v>111.24</v>
      </c>
      <c r="Y571" s="4">
        <v>1.24</v>
      </c>
      <c r="Z571" s="4">
        <v>2109.6799999999998</v>
      </c>
      <c r="AA571" s="4">
        <v>119.27</v>
      </c>
      <c r="AB571" s="4">
        <v>0.503</v>
      </c>
      <c r="AC571" s="12">
        <f t="shared" si="32"/>
        <v>2789.0299999999997</v>
      </c>
      <c r="AD571" s="9">
        <f t="shared" si="33"/>
        <v>902.24770722900928</v>
      </c>
    </row>
    <row r="572" spans="1:30" x14ac:dyDescent="0.25">
      <c r="A572" s="14" t="s">
        <v>11</v>
      </c>
      <c r="B572" s="4" t="s">
        <v>131</v>
      </c>
      <c r="C572" s="4" t="s">
        <v>128</v>
      </c>
      <c r="D572" s="4" t="s">
        <v>128</v>
      </c>
      <c r="E572" s="4">
        <v>21.63</v>
      </c>
      <c r="F572" s="4">
        <v>43.63</v>
      </c>
      <c r="G572" s="4">
        <v>1.84</v>
      </c>
      <c r="H572" s="4">
        <v>120.86</v>
      </c>
      <c r="I572" s="4">
        <v>284.94</v>
      </c>
      <c r="J572" s="4">
        <v>2.12</v>
      </c>
      <c r="K572" s="4">
        <v>10.37</v>
      </c>
      <c r="L572" s="4">
        <v>29.25</v>
      </c>
      <c r="M572" s="4">
        <v>1.7</v>
      </c>
      <c r="N572" s="4">
        <v>251.61</v>
      </c>
      <c r="O572" s="4">
        <v>1556.41</v>
      </c>
      <c r="P572" s="4">
        <v>4.43</v>
      </c>
      <c r="Q572" s="4" t="s">
        <v>131</v>
      </c>
      <c r="R572" s="4" t="s">
        <v>128</v>
      </c>
      <c r="S572" s="4" t="s">
        <v>128</v>
      </c>
      <c r="T572" s="4">
        <v>271.62</v>
      </c>
      <c r="U572" s="4">
        <v>5668.85</v>
      </c>
      <c r="V572" s="4">
        <v>29.38</v>
      </c>
      <c r="W572" s="4" t="s">
        <v>128</v>
      </c>
      <c r="X572" s="4" t="s">
        <v>128</v>
      </c>
      <c r="Y572" s="4">
        <v>0</v>
      </c>
      <c r="Z572" s="4" t="s">
        <v>128</v>
      </c>
      <c r="AA572" s="4" t="s">
        <v>128</v>
      </c>
      <c r="AB572" s="4">
        <v>0</v>
      </c>
      <c r="AC572" s="12">
        <f t="shared" si="32"/>
        <v>135.21800000000002</v>
      </c>
      <c r="AD572" s="9">
        <f t="shared" si="33"/>
        <v>123.33694932987439</v>
      </c>
    </row>
    <row r="573" spans="1:30" x14ac:dyDescent="0.25">
      <c r="A573" s="14" t="s">
        <v>12</v>
      </c>
      <c r="B573" s="4" t="s">
        <v>131</v>
      </c>
      <c r="C573" s="4" t="s">
        <v>128</v>
      </c>
      <c r="D573" s="4" t="s">
        <v>128</v>
      </c>
      <c r="E573" s="4">
        <v>184.73</v>
      </c>
      <c r="F573" s="4">
        <v>39.22</v>
      </c>
      <c r="G573" s="4">
        <v>6.13</v>
      </c>
      <c r="H573" s="4">
        <v>79.66</v>
      </c>
      <c r="I573" s="4">
        <v>17.41</v>
      </c>
      <c r="J573" s="4">
        <v>4.24</v>
      </c>
      <c r="K573" s="4">
        <v>29.98</v>
      </c>
      <c r="L573" s="4">
        <v>6.8</v>
      </c>
      <c r="M573" s="4">
        <v>2.62</v>
      </c>
      <c r="N573" s="4">
        <v>142.96</v>
      </c>
      <c r="O573" s="4">
        <v>34.479999999999997</v>
      </c>
      <c r="P573" s="4">
        <v>2.63</v>
      </c>
      <c r="Q573" s="4" t="s">
        <v>131</v>
      </c>
      <c r="R573" s="4" t="s">
        <v>128</v>
      </c>
      <c r="S573" s="4" t="s">
        <v>128</v>
      </c>
      <c r="T573" s="4">
        <v>34.74</v>
      </c>
      <c r="U573" s="4">
        <v>9.2799999999999994</v>
      </c>
      <c r="V573" s="4">
        <v>4.5</v>
      </c>
      <c r="W573" s="4">
        <v>172.54</v>
      </c>
      <c r="X573" s="4">
        <v>45.31</v>
      </c>
      <c r="Y573" s="4">
        <v>2.1800000000000002</v>
      </c>
      <c r="Z573" s="4">
        <v>53.82</v>
      </c>
      <c r="AA573" s="4">
        <v>14.61</v>
      </c>
      <c r="AB573" s="4">
        <v>1.92</v>
      </c>
      <c r="AC573" s="12">
        <f t="shared" si="32"/>
        <v>99.775714285714301</v>
      </c>
      <c r="AD573" s="9">
        <f t="shared" si="33"/>
        <v>65.820981927534007</v>
      </c>
    </row>
    <row r="574" spans="1:30" x14ac:dyDescent="0.25">
      <c r="A574" s="14" t="s">
        <v>13</v>
      </c>
      <c r="B574" s="4">
        <v>14.29</v>
      </c>
      <c r="C574" s="4">
        <v>0.86</v>
      </c>
      <c r="D574" s="4">
        <v>0.73699999999999999</v>
      </c>
      <c r="E574" s="4">
        <v>18.829999999999998</v>
      </c>
      <c r="F574" s="4">
        <v>1.07</v>
      </c>
      <c r="G574" s="4">
        <v>0.10100000000000001</v>
      </c>
      <c r="H574" s="4">
        <v>19.71</v>
      </c>
      <c r="I574" s="4">
        <v>1.1399999999999999</v>
      </c>
      <c r="J574" s="4">
        <v>8.09E-2</v>
      </c>
      <c r="K574" s="4">
        <v>23.33</v>
      </c>
      <c r="L574" s="4">
        <v>1.32</v>
      </c>
      <c r="M574" s="4">
        <v>0.214</v>
      </c>
      <c r="N574" s="4">
        <v>20.38</v>
      </c>
      <c r="O574" s="4">
        <v>1.23</v>
      </c>
      <c r="P574" s="4">
        <v>0.125</v>
      </c>
      <c r="Q574" s="4">
        <v>15.27</v>
      </c>
      <c r="R574" s="4">
        <v>0.99</v>
      </c>
      <c r="S574" s="4">
        <v>0.26600000000000001</v>
      </c>
      <c r="T574" s="4">
        <v>13.09</v>
      </c>
      <c r="U574" s="4">
        <v>0.97</v>
      </c>
      <c r="V574" s="4">
        <v>0.32400000000000001</v>
      </c>
      <c r="W574" s="4">
        <v>15.33</v>
      </c>
      <c r="X574" s="4">
        <v>0.99</v>
      </c>
      <c r="Y574" s="4">
        <v>6.3600000000000004E-2</v>
      </c>
      <c r="Z574" s="4">
        <v>16.920000000000002</v>
      </c>
      <c r="AA574" s="4">
        <v>1.1100000000000001</v>
      </c>
      <c r="AB574" s="4">
        <v>6.1699999999999998E-2</v>
      </c>
      <c r="AC574" s="12">
        <f t="shared" si="32"/>
        <v>17.461111111111109</v>
      </c>
      <c r="AD574" s="9">
        <f t="shared" si="33"/>
        <v>3.3296600593921215</v>
      </c>
    </row>
    <row r="575" spans="1:30" x14ac:dyDescent="0.25">
      <c r="A575" s="14" t="s">
        <v>14</v>
      </c>
      <c r="B575" s="4" t="s">
        <v>131</v>
      </c>
      <c r="C575" s="4" t="s">
        <v>128</v>
      </c>
      <c r="D575" s="4" t="s">
        <v>128</v>
      </c>
      <c r="E575" s="4">
        <v>7.44</v>
      </c>
      <c r="F575" s="4">
        <v>2.62</v>
      </c>
      <c r="G575" s="4">
        <v>6.24</v>
      </c>
      <c r="H575" s="4" t="s">
        <v>131</v>
      </c>
      <c r="I575" s="4" t="s">
        <v>128</v>
      </c>
      <c r="J575" s="4" t="s">
        <v>128</v>
      </c>
      <c r="K575" s="4">
        <v>8.3000000000000007</v>
      </c>
      <c r="L575" s="4">
        <v>1.94</v>
      </c>
      <c r="M575" s="4">
        <v>4.28</v>
      </c>
      <c r="N575" s="4">
        <v>15.57</v>
      </c>
      <c r="O575" s="4">
        <v>2.5</v>
      </c>
      <c r="P575" s="4">
        <v>4.78</v>
      </c>
      <c r="Q575" s="4" t="s">
        <v>131</v>
      </c>
      <c r="R575" s="4" t="s">
        <v>128</v>
      </c>
      <c r="S575" s="4" t="s">
        <v>128</v>
      </c>
      <c r="T575" s="4" t="s">
        <v>131</v>
      </c>
      <c r="U575" s="4" t="s">
        <v>128</v>
      </c>
      <c r="V575" s="4" t="s">
        <v>128</v>
      </c>
      <c r="W575" s="4" t="s">
        <v>131</v>
      </c>
      <c r="X575" s="4" t="s">
        <v>128</v>
      </c>
      <c r="Y575" s="4" t="s">
        <v>128</v>
      </c>
      <c r="Z575" s="4" t="s">
        <v>131</v>
      </c>
      <c r="AA575" s="4" t="s">
        <v>128</v>
      </c>
      <c r="AB575" s="4" t="s">
        <v>128</v>
      </c>
      <c r="AC575" s="12">
        <f t="shared" si="32"/>
        <v>10.436666666666667</v>
      </c>
      <c r="AD575" s="9">
        <f t="shared" si="33"/>
        <v>4.4663445157458828</v>
      </c>
    </row>
    <row r="576" spans="1:30" x14ac:dyDescent="0.25">
      <c r="A576" s="14" t="s">
        <v>15</v>
      </c>
      <c r="B576" s="4">
        <v>0.45</v>
      </c>
      <c r="C576" s="4">
        <v>0.1</v>
      </c>
      <c r="D576" s="4">
        <v>0.158</v>
      </c>
      <c r="E576" s="4">
        <v>0.77</v>
      </c>
      <c r="F576" s="4">
        <v>0.14000000000000001</v>
      </c>
      <c r="G576" s="4">
        <v>9.6199999999999994E-2</v>
      </c>
      <c r="H576" s="4">
        <v>0.152</v>
      </c>
      <c r="I576" s="4">
        <v>5.1999999999999998E-2</v>
      </c>
      <c r="J576" s="4">
        <v>9.0399999999999994E-2</v>
      </c>
      <c r="K576" s="4">
        <v>1.65</v>
      </c>
      <c r="L576" s="4">
        <v>0.3</v>
      </c>
      <c r="M576" s="4">
        <v>6.6100000000000006E-2</v>
      </c>
      <c r="N576" s="4">
        <v>0.72</v>
      </c>
      <c r="O576" s="4">
        <v>0.15</v>
      </c>
      <c r="P576" s="4">
        <v>5.0999999999999997E-2</v>
      </c>
      <c r="Q576" s="4">
        <v>0.157</v>
      </c>
      <c r="R576" s="4">
        <v>0.06</v>
      </c>
      <c r="S576" s="4">
        <v>8.72E-2</v>
      </c>
      <c r="T576" s="4" t="s">
        <v>131</v>
      </c>
      <c r="U576" s="4" t="s">
        <v>128</v>
      </c>
      <c r="V576" s="4" t="s">
        <v>128</v>
      </c>
      <c r="W576" s="4" t="s">
        <v>131</v>
      </c>
      <c r="X576" s="4" t="s">
        <v>128</v>
      </c>
      <c r="Y576" s="4" t="s">
        <v>128</v>
      </c>
      <c r="Z576" s="4">
        <v>0.22700000000000001</v>
      </c>
      <c r="AA576" s="4">
        <v>6.2E-2</v>
      </c>
      <c r="AB576" s="4">
        <v>5.04E-2</v>
      </c>
      <c r="AC576" s="12">
        <f t="shared" si="32"/>
        <v>0.58942857142857152</v>
      </c>
      <c r="AD576" s="9">
        <f t="shared" si="33"/>
        <v>0.53285390653938691</v>
      </c>
    </row>
    <row r="577" spans="1:30" x14ac:dyDescent="0.25">
      <c r="A577" s="14" t="s">
        <v>16</v>
      </c>
      <c r="B577" s="4" t="s">
        <v>131</v>
      </c>
      <c r="C577" s="4" t="s">
        <v>128</v>
      </c>
      <c r="D577" s="4" t="s">
        <v>128</v>
      </c>
      <c r="E577" s="4">
        <v>0.11799999999999999</v>
      </c>
      <c r="F577" s="4">
        <v>5.2999999999999999E-2</v>
      </c>
      <c r="G577" s="4">
        <v>8.9300000000000004E-2</v>
      </c>
      <c r="H577" s="4">
        <v>0.191</v>
      </c>
      <c r="I577" s="4">
        <v>7.0000000000000007E-2</v>
      </c>
      <c r="J577" s="4">
        <v>0.104</v>
      </c>
      <c r="K577" s="4" t="s">
        <v>131</v>
      </c>
      <c r="L577" s="4" t="s">
        <v>128</v>
      </c>
      <c r="M577" s="4" t="s">
        <v>128</v>
      </c>
      <c r="N577" s="4">
        <v>0.42</v>
      </c>
      <c r="O577" s="4">
        <v>0.11</v>
      </c>
      <c r="P577" s="4">
        <v>6.54E-2</v>
      </c>
      <c r="Q577" s="4" t="s">
        <v>131</v>
      </c>
      <c r="R577" s="4" t="s">
        <v>128</v>
      </c>
      <c r="S577" s="4" t="s">
        <v>128</v>
      </c>
      <c r="T577" s="4" t="s">
        <v>131</v>
      </c>
      <c r="U577" s="4" t="s">
        <v>128</v>
      </c>
      <c r="V577" s="4" t="s">
        <v>128</v>
      </c>
      <c r="W577" s="4">
        <v>8.5000000000000006E-2</v>
      </c>
      <c r="X577" s="4">
        <v>4.2999999999999997E-2</v>
      </c>
      <c r="Y577" s="4">
        <v>6.9000000000000006E-2</v>
      </c>
      <c r="Z577" s="4">
        <v>0.126</v>
      </c>
      <c r="AA577" s="4">
        <v>4.8000000000000001E-2</v>
      </c>
      <c r="AB577" s="4">
        <v>4.7899999999999998E-2</v>
      </c>
      <c r="AC577" s="12">
        <f t="shared" si="32"/>
        <v>0.188</v>
      </c>
      <c r="AD577" s="9">
        <f t="shared" si="33"/>
        <v>0.13526455559384357</v>
      </c>
    </row>
    <row r="578" spans="1:30" x14ac:dyDescent="0.25">
      <c r="A578" s="14" t="s">
        <v>17</v>
      </c>
      <c r="B578" s="4">
        <v>1.28</v>
      </c>
      <c r="C578" s="4">
        <v>0.24</v>
      </c>
      <c r="D578" s="4">
        <v>0.41299999999999998</v>
      </c>
      <c r="E578" s="4">
        <v>3.84</v>
      </c>
      <c r="F578" s="4">
        <v>0.47</v>
      </c>
      <c r="G578" s="4">
        <v>5.0700000000000002E-2</v>
      </c>
      <c r="H578" s="4">
        <v>0.316</v>
      </c>
      <c r="I578" s="4">
        <v>5.8999999999999997E-2</v>
      </c>
      <c r="J578" s="4">
        <v>3.73E-2</v>
      </c>
      <c r="K578" s="4">
        <v>1.66</v>
      </c>
      <c r="L578" s="4">
        <v>0.22</v>
      </c>
      <c r="M578" s="4">
        <v>0.121</v>
      </c>
      <c r="N578" s="4">
        <v>1.02</v>
      </c>
      <c r="O578" s="4">
        <v>0.15</v>
      </c>
      <c r="P578" s="4">
        <v>3.6400000000000002E-2</v>
      </c>
      <c r="Q578" s="4" t="s">
        <v>131</v>
      </c>
      <c r="R578" s="4" t="s">
        <v>128</v>
      </c>
      <c r="S578" s="4" t="s">
        <v>128</v>
      </c>
      <c r="T578" s="4">
        <v>3.27</v>
      </c>
      <c r="U578" s="4">
        <v>0.52</v>
      </c>
      <c r="V578" s="4">
        <v>0.16800000000000001</v>
      </c>
      <c r="W578" s="4" t="s">
        <v>131</v>
      </c>
      <c r="X578" s="4" t="s">
        <v>128</v>
      </c>
      <c r="Y578" s="4" t="s">
        <v>128</v>
      </c>
      <c r="Z578" s="4">
        <v>1.52</v>
      </c>
      <c r="AA578" s="4">
        <v>0.25</v>
      </c>
      <c r="AB578" s="4">
        <v>6.1400000000000003E-2</v>
      </c>
      <c r="AC578" s="12">
        <f t="shared" si="32"/>
        <v>1.8437142857142856</v>
      </c>
      <c r="AD578" s="9">
        <f t="shared" si="33"/>
        <v>1.2575226590782529</v>
      </c>
    </row>
    <row r="579" spans="1:30" x14ac:dyDescent="0.25">
      <c r="A579" s="14" t="s">
        <v>18</v>
      </c>
      <c r="B579" s="4" t="s">
        <v>131</v>
      </c>
      <c r="C579" s="4" t="s">
        <v>128</v>
      </c>
      <c r="D579" s="4" t="s">
        <v>128</v>
      </c>
      <c r="E579" s="4">
        <v>0.46</v>
      </c>
      <c r="F579" s="4">
        <v>0.19</v>
      </c>
      <c r="G579" s="4">
        <v>0.36199999999999999</v>
      </c>
      <c r="H579" s="4" t="s">
        <v>131</v>
      </c>
      <c r="I579" s="4" t="s">
        <v>128</v>
      </c>
      <c r="J579" s="4" t="s">
        <v>128</v>
      </c>
      <c r="K579" s="4" t="s">
        <v>131</v>
      </c>
      <c r="L579" s="4" t="s">
        <v>128</v>
      </c>
      <c r="M579" s="4" t="s">
        <v>128</v>
      </c>
      <c r="N579" s="4">
        <v>2.2799999999999998</v>
      </c>
      <c r="O579" s="4">
        <v>0.31</v>
      </c>
      <c r="P579" s="4">
        <v>0.29699999999999999</v>
      </c>
      <c r="Q579" s="4" t="s">
        <v>131</v>
      </c>
      <c r="R579" s="4" t="s">
        <v>128</v>
      </c>
      <c r="S579" s="4" t="s">
        <v>128</v>
      </c>
      <c r="T579" s="4" t="s">
        <v>131</v>
      </c>
      <c r="U579" s="4" t="s">
        <v>128</v>
      </c>
      <c r="V579" s="4" t="s">
        <v>128</v>
      </c>
      <c r="W579" s="4">
        <v>5.57</v>
      </c>
      <c r="X579" s="4">
        <v>0.56999999999999995</v>
      </c>
      <c r="Y579" s="4">
        <v>0.25900000000000001</v>
      </c>
      <c r="Z579" s="4" t="s">
        <v>131</v>
      </c>
      <c r="AA579" s="4" t="s">
        <v>128</v>
      </c>
      <c r="AB579" s="4" t="s">
        <v>128</v>
      </c>
      <c r="AC579" s="12">
        <f t="shared" si="32"/>
        <v>2.77</v>
      </c>
      <c r="AD579" s="9">
        <f t="shared" si="33"/>
        <v>2.5899999999999994</v>
      </c>
    </row>
    <row r="580" spans="1:30" x14ac:dyDescent="0.25">
      <c r="A580" s="14" t="s">
        <v>19</v>
      </c>
      <c r="B580" s="4" t="s">
        <v>131</v>
      </c>
      <c r="C580" s="4" t="s">
        <v>128</v>
      </c>
      <c r="D580" s="4" t="s">
        <v>128</v>
      </c>
      <c r="E580" s="4">
        <v>1.37</v>
      </c>
      <c r="F580" s="4">
        <v>0.15</v>
      </c>
      <c r="G580" s="4">
        <v>0.13600000000000001</v>
      </c>
      <c r="H580" s="4">
        <v>0.55000000000000004</v>
      </c>
      <c r="I580" s="4">
        <v>0.11</v>
      </c>
      <c r="J580" s="4">
        <v>0.17199999999999999</v>
      </c>
      <c r="K580" s="4">
        <v>0.52400000000000002</v>
      </c>
      <c r="L580" s="4">
        <v>8.8999999999999996E-2</v>
      </c>
      <c r="M580" s="4">
        <v>0.129</v>
      </c>
      <c r="N580" s="4">
        <v>0.72</v>
      </c>
      <c r="O580" s="4">
        <v>0.11</v>
      </c>
      <c r="P580" s="4">
        <v>0.13700000000000001</v>
      </c>
      <c r="Q580" s="4" t="s">
        <v>131</v>
      </c>
      <c r="R580" s="4" t="s">
        <v>128</v>
      </c>
      <c r="S580" s="4" t="s">
        <v>128</v>
      </c>
      <c r="T580" s="4">
        <v>1.95</v>
      </c>
      <c r="U580" s="4">
        <v>0.28000000000000003</v>
      </c>
      <c r="V580" s="4">
        <v>0.27700000000000002</v>
      </c>
      <c r="W580" s="4">
        <v>1.78</v>
      </c>
      <c r="X580" s="4">
        <v>0.15</v>
      </c>
      <c r="Y580" s="4">
        <v>0.10100000000000001</v>
      </c>
      <c r="Z580" s="4">
        <v>0.74</v>
      </c>
      <c r="AA580" s="4">
        <v>0.1</v>
      </c>
      <c r="AB580" s="4">
        <v>0.13400000000000001</v>
      </c>
      <c r="AC580" s="12">
        <f t="shared" si="32"/>
        <v>1.0905714285714285</v>
      </c>
      <c r="AD580" s="9">
        <f t="shared" si="33"/>
        <v>0.60075698279832956</v>
      </c>
    </row>
    <row r="581" spans="1:30" x14ac:dyDescent="0.25">
      <c r="A581" s="14" t="s">
        <v>20</v>
      </c>
      <c r="B581" s="4" t="s">
        <v>131</v>
      </c>
      <c r="C581" s="4" t="s">
        <v>128</v>
      </c>
      <c r="D581" s="4" t="s">
        <v>128</v>
      </c>
      <c r="E581" s="4">
        <v>4.63</v>
      </c>
      <c r="F581" s="4">
        <v>2.9000000000000001E-2</v>
      </c>
      <c r="G581" s="4">
        <v>2.1800000000000002</v>
      </c>
      <c r="H581" s="4" t="s">
        <v>131</v>
      </c>
      <c r="I581" s="4" t="s">
        <v>128</v>
      </c>
      <c r="J581" s="4" t="s">
        <v>128</v>
      </c>
      <c r="K581" s="4">
        <v>3.28</v>
      </c>
      <c r="L581" s="4">
        <v>1.6E-2</v>
      </c>
      <c r="M581" s="4">
        <v>1.47</v>
      </c>
      <c r="N581" s="4">
        <v>2.91</v>
      </c>
      <c r="O581" s="4">
        <v>2.4E-2</v>
      </c>
      <c r="P581" s="4">
        <v>1.68</v>
      </c>
      <c r="Q581" s="4" t="s">
        <v>131</v>
      </c>
      <c r="R581" s="4" t="s">
        <v>128</v>
      </c>
      <c r="S581" s="4" t="s">
        <v>128</v>
      </c>
      <c r="T581" s="4" t="s">
        <v>131</v>
      </c>
      <c r="U581" s="4" t="s">
        <v>128</v>
      </c>
      <c r="V581" s="4" t="s">
        <v>128</v>
      </c>
      <c r="W581" s="4">
        <v>2.84</v>
      </c>
      <c r="X581" s="4">
        <v>2.7E-2</v>
      </c>
      <c r="Y581" s="4">
        <v>1.57</v>
      </c>
      <c r="Z581" s="4">
        <v>2.77</v>
      </c>
      <c r="AA581" s="4">
        <v>1.4999999999999999E-2</v>
      </c>
      <c r="AB581" s="4">
        <v>1.36</v>
      </c>
      <c r="AC581" s="12">
        <f t="shared" si="32"/>
        <v>3.286</v>
      </c>
      <c r="AD581" s="9">
        <f t="shared" si="33"/>
        <v>0.77667882680036937</v>
      </c>
    </row>
    <row r="582" spans="1:30" x14ac:dyDescent="0.25">
      <c r="A582" s="14" t="s">
        <v>21</v>
      </c>
      <c r="B582" s="4" t="s">
        <v>131</v>
      </c>
      <c r="C582" s="4" t="s">
        <v>128</v>
      </c>
      <c r="D582" s="4" t="s">
        <v>128</v>
      </c>
      <c r="E582" s="4">
        <v>3.85</v>
      </c>
      <c r="F582" s="4">
        <v>0.2</v>
      </c>
      <c r="G582" s="4">
        <v>3.5400000000000001E-2</v>
      </c>
      <c r="H582" s="4">
        <v>2.46</v>
      </c>
      <c r="I582" s="4">
        <v>0.15</v>
      </c>
      <c r="J582" s="4">
        <v>5.16E-2</v>
      </c>
      <c r="K582" s="4">
        <v>1.1359999999999999</v>
      </c>
      <c r="L582" s="4">
        <v>7.8E-2</v>
      </c>
      <c r="M582" s="4">
        <v>2.7300000000000001E-2</v>
      </c>
      <c r="N582" s="4">
        <v>1.74</v>
      </c>
      <c r="O582" s="4">
        <v>0.11</v>
      </c>
      <c r="P582" s="4">
        <v>3.6999999999999998E-2</v>
      </c>
      <c r="Q582" s="4" t="s">
        <v>131</v>
      </c>
      <c r="R582" s="4" t="s">
        <v>128</v>
      </c>
      <c r="S582" s="4" t="s">
        <v>128</v>
      </c>
      <c r="T582" s="4" t="s">
        <v>131</v>
      </c>
      <c r="U582" s="4" t="s">
        <v>128</v>
      </c>
      <c r="V582" s="4" t="s">
        <v>128</v>
      </c>
      <c r="W582" s="4">
        <v>1.2</v>
      </c>
      <c r="X582" s="4">
        <v>8.2000000000000003E-2</v>
      </c>
      <c r="Y582" s="4">
        <v>2.8299999999999999E-2</v>
      </c>
      <c r="Z582" s="4">
        <v>2.14</v>
      </c>
      <c r="AA582" s="4">
        <v>0.15</v>
      </c>
      <c r="AB582" s="4">
        <v>0.189</v>
      </c>
      <c r="AC582" s="12">
        <f t="shared" si="32"/>
        <v>2.0876666666666668</v>
      </c>
      <c r="AD582" s="9">
        <f t="shared" si="33"/>
        <v>1.0061494256156323</v>
      </c>
    </row>
    <row r="583" spans="1:30" x14ac:dyDescent="0.25">
      <c r="A583" s="14" t="s">
        <v>22</v>
      </c>
      <c r="B583" s="4" t="s">
        <v>131</v>
      </c>
      <c r="C583" s="4" t="s">
        <v>128</v>
      </c>
      <c r="D583" s="4" t="s">
        <v>128</v>
      </c>
      <c r="E583" s="4">
        <v>1.98</v>
      </c>
      <c r="F583" s="4">
        <v>0.31</v>
      </c>
      <c r="G583" s="4">
        <v>0.61399999999999999</v>
      </c>
      <c r="H583" s="4" t="s">
        <v>131</v>
      </c>
      <c r="I583" s="4" t="s">
        <v>128</v>
      </c>
      <c r="J583" s="4" t="s">
        <v>128</v>
      </c>
      <c r="K583" s="4" t="s">
        <v>131</v>
      </c>
      <c r="L583" s="4" t="s">
        <v>128</v>
      </c>
      <c r="M583" s="4" t="s">
        <v>128</v>
      </c>
      <c r="N583" s="4">
        <v>2.57</v>
      </c>
      <c r="O583" s="4">
        <v>0.32</v>
      </c>
      <c r="P583" s="4">
        <v>0.57299999999999995</v>
      </c>
      <c r="Q583" s="4" t="s">
        <v>131</v>
      </c>
      <c r="R583" s="4" t="s">
        <v>128</v>
      </c>
      <c r="S583" s="4" t="s">
        <v>128</v>
      </c>
      <c r="T583" s="4">
        <v>3.27</v>
      </c>
      <c r="U583" s="4">
        <v>0.54</v>
      </c>
      <c r="V583" s="4">
        <v>0.89</v>
      </c>
      <c r="W583" s="4" t="s">
        <v>131</v>
      </c>
      <c r="X583" s="4" t="s">
        <v>128</v>
      </c>
      <c r="Y583" s="4" t="s">
        <v>128</v>
      </c>
      <c r="Z583" s="4">
        <v>1.89</v>
      </c>
      <c r="AA583" s="4">
        <v>0.23</v>
      </c>
      <c r="AB583" s="4">
        <v>0.36799999999999999</v>
      </c>
      <c r="AC583" s="12">
        <f t="shared" si="32"/>
        <v>2.4275000000000002</v>
      </c>
      <c r="AD583" s="9">
        <f t="shared" si="33"/>
        <v>0.63751470571273594</v>
      </c>
    </row>
    <row r="584" spans="1:30" x14ac:dyDescent="0.25">
      <c r="A584" s="14" t="s">
        <v>23</v>
      </c>
      <c r="B584" s="4" t="s">
        <v>131</v>
      </c>
      <c r="C584" s="4" t="s">
        <v>128</v>
      </c>
      <c r="D584" s="4" t="s">
        <v>128</v>
      </c>
      <c r="E584" s="4" t="s">
        <v>131</v>
      </c>
      <c r="F584" s="4" t="s">
        <v>128</v>
      </c>
      <c r="G584" s="4" t="s">
        <v>128</v>
      </c>
      <c r="H584" s="4">
        <v>1.58</v>
      </c>
      <c r="I584" s="4">
        <v>0.22</v>
      </c>
      <c r="J584" s="4">
        <v>0.36099999999999999</v>
      </c>
      <c r="K584" s="4">
        <v>3.07</v>
      </c>
      <c r="L584" s="4">
        <v>0.26</v>
      </c>
      <c r="M584" s="4">
        <v>0.28000000000000003</v>
      </c>
      <c r="N584" s="4">
        <v>4.9800000000000004</v>
      </c>
      <c r="O584" s="4">
        <v>0.37</v>
      </c>
      <c r="P584" s="4">
        <v>0.27500000000000002</v>
      </c>
      <c r="Q584" s="4" t="s">
        <v>131</v>
      </c>
      <c r="R584" s="4" t="s">
        <v>128</v>
      </c>
      <c r="S584" s="4" t="s">
        <v>128</v>
      </c>
      <c r="T584" s="4" t="s">
        <v>131</v>
      </c>
      <c r="U584" s="4" t="s">
        <v>128</v>
      </c>
      <c r="V584" s="4" t="s">
        <v>128</v>
      </c>
      <c r="W584" s="4" t="s">
        <v>131</v>
      </c>
      <c r="X584" s="4" t="s">
        <v>128</v>
      </c>
      <c r="Y584" s="4" t="s">
        <v>128</v>
      </c>
      <c r="Z584" s="4" t="s">
        <v>131</v>
      </c>
      <c r="AA584" s="4" t="s">
        <v>128</v>
      </c>
      <c r="AB584" s="4" t="s">
        <v>128</v>
      </c>
      <c r="AC584" s="12">
        <f t="shared" si="32"/>
        <v>3.2100000000000004</v>
      </c>
      <c r="AD584" s="9">
        <f t="shared" si="33"/>
        <v>1.7043180454363547</v>
      </c>
    </row>
    <row r="585" spans="1:30" x14ac:dyDescent="0.25">
      <c r="A585" s="14" t="s">
        <v>24</v>
      </c>
      <c r="B585" s="4">
        <v>0.438</v>
      </c>
      <c r="C585" s="4">
        <v>8.5000000000000006E-2</v>
      </c>
      <c r="D585" s="4">
        <v>0.108</v>
      </c>
      <c r="E585" s="4" t="s">
        <v>131</v>
      </c>
      <c r="F585" s="4" t="s">
        <v>128</v>
      </c>
      <c r="G585" s="4" t="s">
        <v>128</v>
      </c>
      <c r="H585" s="4">
        <v>1.61</v>
      </c>
      <c r="I585" s="4">
        <v>0.26</v>
      </c>
      <c r="J585" s="4">
        <v>3.2300000000000002E-2</v>
      </c>
      <c r="K585" s="4" t="s">
        <v>131</v>
      </c>
      <c r="L585" s="4" t="s">
        <v>128</v>
      </c>
      <c r="M585" s="4" t="s">
        <v>128</v>
      </c>
      <c r="N585" s="4">
        <v>0.83</v>
      </c>
      <c r="O585" s="4">
        <v>0.15</v>
      </c>
      <c r="P585" s="4">
        <v>1.83E-2</v>
      </c>
      <c r="Q585" s="4">
        <v>0.49</v>
      </c>
      <c r="R585" s="4">
        <v>0.11</v>
      </c>
      <c r="S585" s="4">
        <v>0.11</v>
      </c>
      <c r="T585" s="4">
        <v>6.2E-2</v>
      </c>
      <c r="U585" s="4">
        <v>2.8000000000000001E-2</v>
      </c>
      <c r="V585" s="4">
        <v>0</v>
      </c>
      <c r="W585" s="4" t="s">
        <v>131</v>
      </c>
      <c r="X585" s="4" t="s">
        <v>128</v>
      </c>
      <c r="Y585" s="4" t="s">
        <v>128</v>
      </c>
      <c r="Z585" s="4">
        <v>0.38900000000000001</v>
      </c>
      <c r="AA585" s="4">
        <v>8.4000000000000005E-2</v>
      </c>
      <c r="AB585" s="4">
        <v>2.29E-2</v>
      </c>
      <c r="AC585" s="12">
        <f t="shared" si="32"/>
        <v>0.63649999999999995</v>
      </c>
      <c r="AD585" s="9">
        <f t="shared" si="33"/>
        <v>0.53615585420659162</v>
      </c>
    </row>
    <row r="586" spans="1:30" x14ac:dyDescent="0.25">
      <c r="A586" s="14" t="s">
        <v>25</v>
      </c>
      <c r="B586" s="4" t="s">
        <v>131</v>
      </c>
      <c r="C586" s="4" t="s">
        <v>128</v>
      </c>
      <c r="D586" s="4" t="s">
        <v>128</v>
      </c>
      <c r="E586" s="4">
        <v>4.49</v>
      </c>
      <c r="F586" s="4">
        <v>0.45</v>
      </c>
      <c r="G586" s="4">
        <v>4.82E-2</v>
      </c>
      <c r="H586" s="4">
        <v>2.0499999999999998</v>
      </c>
      <c r="I586" s="4">
        <v>0.22</v>
      </c>
      <c r="J586" s="4">
        <v>2.6800000000000001E-2</v>
      </c>
      <c r="K586" s="4">
        <v>3.3000000000000002E-2</v>
      </c>
      <c r="L586" s="4">
        <v>1.0999999999999999E-2</v>
      </c>
      <c r="M586" s="4">
        <v>0</v>
      </c>
      <c r="N586" s="4">
        <v>1.68</v>
      </c>
      <c r="O586" s="4">
        <v>0.21</v>
      </c>
      <c r="P586" s="4">
        <v>0.15</v>
      </c>
      <c r="Q586" s="4" t="s">
        <v>131</v>
      </c>
      <c r="R586" s="4" t="s">
        <v>128</v>
      </c>
      <c r="S586" s="4" t="s">
        <v>128</v>
      </c>
      <c r="T586" s="4" t="s">
        <v>131</v>
      </c>
      <c r="U586" s="4" t="s">
        <v>128</v>
      </c>
      <c r="V586" s="4" t="s">
        <v>128</v>
      </c>
      <c r="W586" s="4">
        <v>0.05</v>
      </c>
      <c r="X586" s="4">
        <v>1.7000000000000001E-2</v>
      </c>
      <c r="Y586" s="4">
        <v>2.35E-2</v>
      </c>
      <c r="Z586" s="4">
        <v>0.72</v>
      </c>
      <c r="AA586" s="4">
        <v>0.1</v>
      </c>
      <c r="AB586" s="4">
        <v>1.8700000000000001E-2</v>
      </c>
      <c r="AC586" s="12">
        <f t="shared" si="32"/>
        <v>1.5038333333333336</v>
      </c>
      <c r="AD586" s="9">
        <f t="shared" si="33"/>
        <v>1.6815410095108196</v>
      </c>
    </row>
    <row r="587" spans="1:30" x14ac:dyDescent="0.25">
      <c r="A587" s="14" t="s">
        <v>26</v>
      </c>
      <c r="B587" s="4" t="s">
        <v>131</v>
      </c>
      <c r="C587" s="4" t="s">
        <v>128</v>
      </c>
      <c r="D587" s="4" t="s">
        <v>128</v>
      </c>
      <c r="E587" s="4">
        <v>3.36</v>
      </c>
      <c r="F587" s="4">
        <v>0.55000000000000004</v>
      </c>
      <c r="G587" s="4">
        <v>0.13100000000000001</v>
      </c>
      <c r="H587" s="4" t="s">
        <v>131</v>
      </c>
      <c r="I587" s="4" t="s">
        <v>128</v>
      </c>
      <c r="J587" s="4" t="s">
        <v>128</v>
      </c>
      <c r="K587" s="4" t="s">
        <v>131</v>
      </c>
      <c r="L587" s="4" t="s">
        <v>128</v>
      </c>
      <c r="M587" s="4" t="s">
        <v>128</v>
      </c>
      <c r="N587" s="4">
        <v>1.03</v>
      </c>
      <c r="O587" s="4">
        <v>0.27</v>
      </c>
      <c r="P587" s="4">
        <v>0.378</v>
      </c>
      <c r="Q587" s="4" t="s">
        <v>131</v>
      </c>
      <c r="R587" s="4" t="s">
        <v>128</v>
      </c>
      <c r="S587" s="4" t="s">
        <v>128</v>
      </c>
      <c r="T587" s="4">
        <v>2.5</v>
      </c>
      <c r="U587" s="4">
        <v>0.59</v>
      </c>
      <c r="V587" s="4">
        <v>0.26700000000000002</v>
      </c>
      <c r="W587" s="4">
        <v>1.63</v>
      </c>
      <c r="X587" s="4">
        <v>0.35</v>
      </c>
      <c r="Y587" s="4">
        <v>0.10199999999999999</v>
      </c>
      <c r="Z587" s="4" t="s">
        <v>131</v>
      </c>
      <c r="AA587" s="4" t="s">
        <v>128</v>
      </c>
      <c r="AB587" s="4" t="s">
        <v>128</v>
      </c>
      <c r="AC587" s="12">
        <f t="shared" si="32"/>
        <v>2.13</v>
      </c>
      <c r="AD587" s="9">
        <f t="shared" si="33"/>
        <v>1.0181355508968342</v>
      </c>
    </row>
    <row r="588" spans="1:30" x14ac:dyDescent="0.25">
      <c r="A588" s="14" t="s">
        <v>27</v>
      </c>
      <c r="B588" s="4" t="s">
        <v>131</v>
      </c>
      <c r="C588" s="4" t="s">
        <v>128</v>
      </c>
      <c r="D588" s="4" t="s">
        <v>128</v>
      </c>
      <c r="E588" s="4">
        <v>0.14499999999999999</v>
      </c>
      <c r="F588" s="4">
        <v>5.1999999999999998E-2</v>
      </c>
      <c r="G588" s="4">
        <v>0</v>
      </c>
      <c r="H588" s="4" t="s">
        <v>131</v>
      </c>
      <c r="I588" s="4" t="s">
        <v>128</v>
      </c>
      <c r="J588" s="4" t="s">
        <v>128</v>
      </c>
      <c r="K588" s="4">
        <v>0.78</v>
      </c>
      <c r="L588" s="4">
        <v>0.17</v>
      </c>
      <c r="M588" s="4">
        <v>0</v>
      </c>
      <c r="N588" s="4" t="s">
        <v>131</v>
      </c>
      <c r="O588" s="4" t="s">
        <v>128</v>
      </c>
      <c r="P588" s="4" t="s">
        <v>128</v>
      </c>
      <c r="Q588" s="4" t="s">
        <v>131</v>
      </c>
      <c r="R588" s="4" t="s">
        <v>128</v>
      </c>
      <c r="S588" s="4" t="s">
        <v>128</v>
      </c>
      <c r="T588" s="4" t="s">
        <v>131</v>
      </c>
      <c r="U588" s="4" t="s">
        <v>128</v>
      </c>
      <c r="V588" s="4" t="s">
        <v>128</v>
      </c>
      <c r="W588" s="4" t="s">
        <v>131</v>
      </c>
      <c r="X588" s="4" t="s">
        <v>128</v>
      </c>
      <c r="Y588" s="4" t="s">
        <v>128</v>
      </c>
      <c r="Z588" s="4" t="s">
        <v>131</v>
      </c>
      <c r="AA588" s="4" t="s">
        <v>128</v>
      </c>
      <c r="AB588" s="4" t="s">
        <v>128</v>
      </c>
      <c r="AC588" s="12">
        <f t="shared" si="32"/>
        <v>0.46250000000000002</v>
      </c>
      <c r="AD588" s="9">
        <f t="shared" si="33"/>
        <v>0.44901280605345767</v>
      </c>
    </row>
    <row r="589" spans="1:30" x14ac:dyDescent="0.25">
      <c r="A589" s="14" t="s">
        <v>28</v>
      </c>
      <c r="B589" s="4">
        <v>3.13</v>
      </c>
      <c r="C589" s="4">
        <v>0.39</v>
      </c>
      <c r="D589" s="4">
        <v>0.53700000000000003</v>
      </c>
      <c r="E589" s="4" t="s">
        <v>131</v>
      </c>
      <c r="F589" s="4" t="s">
        <v>128</v>
      </c>
      <c r="G589" s="4" t="s">
        <v>128</v>
      </c>
      <c r="H589" s="4" t="s">
        <v>131</v>
      </c>
      <c r="I589" s="4" t="s">
        <v>128</v>
      </c>
      <c r="J589" s="4" t="s">
        <v>128</v>
      </c>
      <c r="K589" s="4" t="s">
        <v>131</v>
      </c>
      <c r="L589" s="4" t="s">
        <v>128</v>
      </c>
      <c r="M589" s="4" t="s">
        <v>128</v>
      </c>
      <c r="N589" s="4" t="s">
        <v>131</v>
      </c>
      <c r="O589" s="4" t="s">
        <v>128</v>
      </c>
      <c r="P589" s="4" t="s">
        <v>128</v>
      </c>
      <c r="Q589" s="4" t="s">
        <v>131</v>
      </c>
      <c r="R589" s="4" t="s">
        <v>128</v>
      </c>
      <c r="S589" s="4" t="s">
        <v>128</v>
      </c>
      <c r="T589" s="4" t="s">
        <v>131</v>
      </c>
      <c r="U589" s="4" t="s">
        <v>128</v>
      </c>
      <c r="V589" s="4" t="s">
        <v>128</v>
      </c>
      <c r="W589" s="4">
        <v>4.53</v>
      </c>
      <c r="X589" s="4">
        <v>0.5</v>
      </c>
      <c r="Y589" s="4">
        <v>0.13800000000000001</v>
      </c>
      <c r="Z589" s="4">
        <v>1.46</v>
      </c>
      <c r="AA589" s="4">
        <v>0.21</v>
      </c>
      <c r="AB589" s="4">
        <v>6.7599999999999993E-2</v>
      </c>
      <c r="AC589" s="12">
        <f t="shared" si="32"/>
        <v>3.0400000000000005</v>
      </c>
      <c r="AD589" s="9">
        <f t="shared" si="33"/>
        <v>1.5369775535120855</v>
      </c>
    </row>
    <row r="590" spans="1:30" x14ac:dyDescent="0.25">
      <c r="A590" s="14" t="s">
        <v>29</v>
      </c>
      <c r="B590" s="4" t="s">
        <v>131</v>
      </c>
      <c r="C590" s="4" t="s">
        <v>128</v>
      </c>
      <c r="D590" s="4" t="s">
        <v>128</v>
      </c>
      <c r="E590" s="4" t="s">
        <v>131</v>
      </c>
      <c r="F590" s="4" t="s">
        <v>128</v>
      </c>
      <c r="G590" s="4" t="s">
        <v>128</v>
      </c>
      <c r="H590" s="4">
        <v>0.219</v>
      </c>
      <c r="I590" s="4">
        <v>8.4000000000000005E-2</v>
      </c>
      <c r="J590" s="4">
        <v>0.14399999999999999</v>
      </c>
      <c r="K590" s="4" t="s">
        <v>131</v>
      </c>
      <c r="L590" s="4" t="s">
        <v>128</v>
      </c>
      <c r="M590" s="4" t="s">
        <v>128</v>
      </c>
      <c r="N590" s="4" t="s">
        <v>131</v>
      </c>
      <c r="O590" s="4" t="s">
        <v>128</v>
      </c>
      <c r="P590" s="4" t="s">
        <v>128</v>
      </c>
      <c r="Q590" s="4" t="s">
        <v>131</v>
      </c>
      <c r="R590" s="4" t="s">
        <v>128</v>
      </c>
      <c r="S590" s="4" t="s">
        <v>128</v>
      </c>
      <c r="T590" s="4" t="s">
        <v>131</v>
      </c>
      <c r="U590" s="4" t="s">
        <v>128</v>
      </c>
      <c r="V590" s="4" t="s">
        <v>128</v>
      </c>
      <c r="W590" s="4">
        <v>0.27300000000000002</v>
      </c>
      <c r="X590" s="4">
        <v>7.2999999999999995E-2</v>
      </c>
      <c r="Y590" s="4">
        <v>0.105</v>
      </c>
      <c r="Z590" s="4">
        <v>0.23100000000000001</v>
      </c>
      <c r="AA590" s="4">
        <v>7.6999999999999999E-2</v>
      </c>
      <c r="AB590" s="4">
        <v>0.125</v>
      </c>
      <c r="AC590" s="12">
        <f t="shared" si="32"/>
        <v>0.24099999999999999</v>
      </c>
      <c r="AD590" s="9">
        <f t="shared" si="33"/>
        <v>2.835489375751566E-2</v>
      </c>
    </row>
    <row r="591" spans="1:30" x14ac:dyDescent="0.25">
      <c r="A591" s="14" t="s">
        <v>30</v>
      </c>
      <c r="B591" s="4" t="s">
        <v>131</v>
      </c>
      <c r="C591" s="4" t="s">
        <v>128</v>
      </c>
      <c r="D591" s="4" t="s">
        <v>128</v>
      </c>
      <c r="E591" s="4">
        <v>17.46</v>
      </c>
      <c r="F591" s="4">
        <v>1.06</v>
      </c>
      <c r="G591" s="4">
        <v>0.10299999999999999</v>
      </c>
      <c r="H591" s="4">
        <v>18.8</v>
      </c>
      <c r="I591" s="4">
        <v>1.1599999999999999</v>
      </c>
      <c r="J591" s="4">
        <v>0.13100000000000001</v>
      </c>
      <c r="K591" s="4">
        <v>3.57</v>
      </c>
      <c r="L591" s="4">
        <v>0.28000000000000003</v>
      </c>
      <c r="M591" s="4">
        <v>0.13100000000000001</v>
      </c>
      <c r="N591" s="4">
        <v>44.84</v>
      </c>
      <c r="O591" s="4">
        <v>2.84</v>
      </c>
      <c r="P591" s="4">
        <v>0.156</v>
      </c>
      <c r="Q591" s="4">
        <v>13.26</v>
      </c>
      <c r="R591" s="4">
        <v>1.65</v>
      </c>
      <c r="S591" s="4">
        <v>2.87</v>
      </c>
      <c r="T591" s="4">
        <v>2.31</v>
      </c>
      <c r="U591" s="4">
        <v>0.31</v>
      </c>
      <c r="V591" s="4">
        <v>0.14299999999999999</v>
      </c>
      <c r="W591" s="4">
        <v>3.7</v>
      </c>
      <c r="X591" s="4">
        <v>0.31</v>
      </c>
      <c r="Y591" s="4">
        <v>6.6199999999999995E-2</v>
      </c>
      <c r="Z591" s="4">
        <v>7.84</v>
      </c>
      <c r="AA591" s="4">
        <v>0.6</v>
      </c>
      <c r="AB591" s="4">
        <v>0</v>
      </c>
      <c r="AC591" s="12">
        <f t="shared" si="32"/>
        <v>13.972500000000004</v>
      </c>
      <c r="AD591" s="9">
        <f t="shared" si="33"/>
        <v>14.021082849969693</v>
      </c>
    </row>
    <row r="592" spans="1:30" x14ac:dyDescent="0.25">
      <c r="A592" s="14" t="s">
        <v>31</v>
      </c>
      <c r="B592" s="4">
        <v>21.86</v>
      </c>
      <c r="C592" s="4">
        <v>1</v>
      </c>
      <c r="D592" s="4">
        <v>0.28100000000000003</v>
      </c>
      <c r="E592" s="4">
        <v>0.52600000000000002</v>
      </c>
      <c r="F592" s="4">
        <v>6.7000000000000004E-2</v>
      </c>
      <c r="G592" s="4">
        <v>5.9400000000000001E-2</v>
      </c>
      <c r="H592" s="4">
        <v>0.64700000000000002</v>
      </c>
      <c r="I592" s="4">
        <v>7.4999999999999997E-2</v>
      </c>
      <c r="J592" s="4">
        <v>4.3999999999999997E-2</v>
      </c>
      <c r="K592" s="4">
        <v>0.435</v>
      </c>
      <c r="L592" s="4">
        <v>5.2999999999999999E-2</v>
      </c>
      <c r="M592" s="4">
        <v>4.1000000000000002E-2</v>
      </c>
      <c r="N592" s="4">
        <v>3.79</v>
      </c>
      <c r="O592" s="4">
        <v>0.24</v>
      </c>
      <c r="P592" s="4">
        <v>0.14199999999999999</v>
      </c>
      <c r="Q592" s="4" t="s">
        <v>131</v>
      </c>
      <c r="R592" s="4" t="s">
        <v>128</v>
      </c>
      <c r="S592" s="4" t="s">
        <v>128</v>
      </c>
      <c r="T592" s="4">
        <v>0.33800000000000002</v>
      </c>
      <c r="U592" s="4">
        <v>9.9000000000000005E-2</v>
      </c>
      <c r="V592" s="4">
        <v>0.13200000000000001</v>
      </c>
      <c r="W592" s="4">
        <v>0.18099999999999999</v>
      </c>
      <c r="X592" s="4">
        <v>3.7999999999999999E-2</v>
      </c>
      <c r="Y592" s="4">
        <v>4.6699999999999998E-2</v>
      </c>
      <c r="Z592" s="4">
        <v>0.27100000000000002</v>
      </c>
      <c r="AA592" s="4">
        <v>4.4999999999999998E-2</v>
      </c>
      <c r="AB592" s="4">
        <v>3.9800000000000002E-2</v>
      </c>
      <c r="AC592" s="12">
        <f t="shared" si="32"/>
        <v>3.5059999999999998</v>
      </c>
      <c r="AD592" s="9">
        <f t="shared" si="33"/>
        <v>7.5118227576838601</v>
      </c>
    </row>
    <row r="593" spans="1:30" x14ac:dyDescent="0.25">
      <c r="A593" s="14" t="s">
        <v>32</v>
      </c>
      <c r="B593" s="4" t="s">
        <v>131</v>
      </c>
      <c r="C593" s="4" t="s">
        <v>128</v>
      </c>
      <c r="D593" s="4" t="s">
        <v>128</v>
      </c>
      <c r="E593" s="4" t="s">
        <v>131</v>
      </c>
      <c r="F593" s="4" t="s">
        <v>128</v>
      </c>
      <c r="G593" s="4" t="s">
        <v>128</v>
      </c>
      <c r="H593" s="4" t="s">
        <v>131</v>
      </c>
      <c r="I593" s="4" t="s">
        <v>128</v>
      </c>
      <c r="J593" s="4" t="s">
        <v>128</v>
      </c>
      <c r="K593" s="4" t="s">
        <v>131</v>
      </c>
      <c r="L593" s="4" t="s">
        <v>128</v>
      </c>
      <c r="M593" s="4" t="s">
        <v>128</v>
      </c>
      <c r="N593" s="4">
        <v>0.08</v>
      </c>
      <c r="O593" s="4">
        <v>4.2000000000000003E-2</v>
      </c>
      <c r="P593" s="4">
        <v>6.3200000000000006E-2</v>
      </c>
      <c r="Q593" s="4" t="s">
        <v>131</v>
      </c>
      <c r="R593" s="4" t="s">
        <v>128</v>
      </c>
      <c r="S593" s="4" t="s">
        <v>128</v>
      </c>
      <c r="T593" s="4" t="s">
        <v>131</v>
      </c>
      <c r="U593" s="4" t="s">
        <v>128</v>
      </c>
      <c r="V593" s="4" t="s">
        <v>128</v>
      </c>
      <c r="W593" s="4">
        <v>0.83</v>
      </c>
      <c r="X593" s="4">
        <v>0.27</v>
      </c>
      <c r="Y593" s="4">
        <v>4.9799999999999997E-2</v>
      </c>
      <c r="Z593" s="4" t="s">
        <v>131</v>
      </c>
      <c r="AA593" s="4" t="s">
        <v>128</v>
      </c>
      <c r="AB593" s="4" t="s">
        <v>128</v>
      </c>
      <c r="AC593" s="12">
        <f t="shared" si="32"/>
        <v>0.45499999999999996</v>
      </c>
      <c r="AD593" s="9">
        <f t="shared" si="33"/>
        <v>0.5303300858899106</v>
      </c>
    </row>
    <row r="594" spans="1:30" ht="13.8" thickBot="1" x14ac:dyDescent="0.3">
      <c r="A594" s="15" t="s">
        <v>33</v>
      </c>
      <c r="B594" s="5" t="s">
        <v>131</v>
      </c>
      <c r="C594" s="5" t="s">
        <v>128</v>
      </c>
      <c r="D594" s="5" t="s">
        <v>128</v>
      </c>
      <c r="E594" s="5">
        <v>1.91</v>
      </c>
      <c r="F594" s="5">
        <v>0.33</v>
      </c>
      <c r="G594" s="5">
        <v>0.28199999999999997</v>
      </c>
      <c r="H594" s="5">
        <v>1.74</v>
      </c>
      <c r="I594" s="5">
        <v>0.28999999999999998</v>
      </c>
      <c r="J594" s="5">
        <v>5.2999999999999999E-2</v>
      </c>
      <c r="K594" s="5" t="s">
        <v>131</v>
      </c>
      <c r="L594" s="5" t="s">
        <v>128</v>
      </c>
      <c r="M594" s="5" t="s">
        <v>128</v>
      </c>
      <c r="N594" s="5">
        <v>4.88</v>
      </c>
      <c r="O594" s="5">
        <v>0.91</v>
      </c>
      <c r="P594" s="5">
        <v>2.23E-2</v>
      </c>
      <c r="Q594" s="5" t="s">
        <v>131</v>
      </c>
      <c r="R594" s="5" t="s">
        <v>128</v>
      </c>
      <c r="S594" s="5" t="s">
        <v>128</v>
      </c>
      <c r="T594" s="5" t="s">
        <v>131</v>
      </c>
      <c r="U594" s="5" t="s">
        <v>128</v>
      </c>
      <c r="V594" s="5" t="s">
        <v>128</v>
      </c>
      <c r="W594" s="5">
        <v>2.61</v>
      </c>
      <c r="X594" s="5">
        <v>0.56000000000000005</v>
      </c>
      <c r="Y594" s="5">
        <v>4.8399999999999999E-2</v>
      </c>
      <c r="Z594" s="5" t="s">
        <v>131</v>
      </c>
      <c r="AA594" s="5" t="s">
        <v>128</v>
      </c>
      <c r="AB594" s="5" t="s">
        <v>128</v>
      </c>
      <c r="AC594" s="13">
        <f t="shared" si="32"/>
        <v>2.7849999999999997</v>
      </c>
      <c r="AD594" s="10">
        <f t="shared" si="33"/>
        <v>1.4465245705944079</v>
      </c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2" orientation="landscape" horizontalDpi="1200" verticalDpi="0" r:id="rId1"/>
  <headerFooter alignWithMargins="0"/>
  <rowBreaks count="16" manualBreakCount="16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  <brk id="420" max="16383" man="1"/>
    <brk id="455" max="16383" man="1"/>
    <brk id="490" max="16383" man="1"/>
    <brk id="525" max="16383" man="1"/>
    <brk id="560" max="16383" man="1"/>
  </rowBreaks>
  <colBreaks count="1" manualBreakCount="1">
    <brk id="3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James Cook Univerisity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Carew</dc:creator>
  <cp:lastModifiedBy>Clair Meade</cp:lastModifiedBy>
  <cp:lastPrinted>2004-05-30T03:58:45Z</cp:lastPrinted>
  <dcterms:created xsi:type="dcterms:W3CDTF">2003-11-07T05:54:55Z</dcterms:created>
  <dcterms:modified xsi:type="dcterms:W3CDTF">2017-05-26T01:50:46Z</dcterms:modified>
</cp:coreProperties>
</file>